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08-2019\"/>
    </mc:Choice>
  </mc:AlternateContent>
  <bookViews>
    <workbookView xWindow="0" yWindow="0" windowWidth="24000" windowHeight="9600"/>
  </bookViews>
  <sheets>
    <sheet name="ESA FFELP(2)" sheetId="1" r:id="rId1"/>
    <sheet name="ESA Collection and Waterfall(2)" sheetId="2" r:id="rId2"/>
    <sheet name="ESA Balance Sheet(2)" sheetId="3" r:id="rId3"/>
  </sheets>
  <definedNames>
    <definedName name="_xlnm.Print_Area" localSheetId="1">'ESA Collection and Waterfall(2)'!$A$1:$N$86</definedName>
    <definedName name="_xlnm.Print_Area" localSheetId="0">'ESA FFELP(2)'!$A$1:$O$168</definedName>
    <definedName name="ProjectName">{"Client Name or Project Name"}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3" l="1"/>
  <c r="B14" i="3"/>
  <c r="E6" i="2"/>
  <c r="A3" i="2"/>
  <c r="A99" i="1"/>
  <c r="A98" i="1"/>
  <c r="A97" i="1"/>
  <c r="A96" i="1"/>
  <c r="A95" i="1"/>
  <c r="A94" i="1"/>
  <c r="A93" i="1"/>
  <c r="A84" i="1"/>
  <c r="H66" i="1"/>
  <c r="H53" i="1"/>
  <c r="G53" i="1" s="1"/>
  <c r="G47" i="1"/>
  <c r="H46" i="1"/>
  <c r="L34" i="1"/>
  <c r="G34" i="1"/>
  <c r="G30" i="1"/>
  <c r="G29" i="1"/>
  <c r="G28" i="1"/>
  <c r="H21" i="1"/>
  <c r="J21" i="1"/>
  <c r="E17" i="1"/>
  <c r="A3" i="3"/>
  <c r="E5" i="2"/>
  <c r="G35" i="1" l="1"/>
  <c r="G36" i="1"/>
  <c r="G37" i="1"/>
  <c r="G38" i="1"/>
  <c r="G39" i="1"/>
  <c r="G46" i="1"/>
  <c r="G50" i="1"/>
  <c r="I21" i="1"/>
  <c r="G64" i="1"/>
  <c r="G66" i="1"/>
  <c r="H68" i="1"/>
  <c r="B21" i="3"/>
  <c r="B31" i="3" l="1"/>
  <c r="B33" i="3"/>
  <c r="B35" i="3" s="1"/>
  <c r="G68" i="1"/>
  <c r="K17" i="1" l="1"/>
  <c r="K21" i="1" l="1"/>
  <c r="L17" i="1"/>
  <c r="L21" i="1" l="1"/>
  <c r="H72" i="1" s="1"/>
  <c r="M17" i="1" l="1"/>
  <c r="M21" i="1" s="1"/>
  <c r="G72" i="1"/>
  <c r="G74" i="1" s="1"/>
  <c r="H74" i="1"/>
  <c r="H78" i="1"/>
</calcChain>
</file>

<file path=xl/sharedStrings.xml><?xml version="1.0" encoding="utf-8"?>
<sst xmlns="http://schemas.openxmlformats.org/spreadsheetml/2006/main" count="322" uniqueCount="232">
  <si>
    <t>Student Loan Backed Reporting - FFELP</t>
  </si>
  <si>
    <t>Monthly Distribution Report</t>
  </si>
  <si>
    <t>Issuer</t>
  </si>
  <si>
    <t>Edsouth Services</t>
  </si>
  <si>
    <t>Deal Name</t>
  </si>
  <si>
    <t>Indenture No. 2, LLC</t>
  </si>
  <si>
    <t>Distribution Date</t>
  </si>
  <si>
    <t xml:space="preserve">Collection Period </t>
  </si>
  <si>
    <t>Contact Name</t>
  </si>
  <si>
    <t>Eric Stewart</t>
  </si>
  <si>
    <t>Contact Number</t>
  </si>
  <si>
    <t>865-824-3070</t>
  </si>
  <si>
    <t>Contact Email</t>
  </si>
  <si>
    <t>estewart@edsouthservices.com</t>
  </si>
  <si>
    <t>Website</t>
  </si>
  <si>
    <t>www.edsouthservices.com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</si>
  <si>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</si>
  <si>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</si>
  <si>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</si>
  <si>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</si>
  <si>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</si>
  <si>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</si>
  <si>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</si>
  <si>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</si>
  <si>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</si>
  <si>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</si>
  <si>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</si>
  <si>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</si>
  <si>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</si>
  <si>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</si>
  <si>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</si>
  <si>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2012-1 A</t>
  </si>
  <si>
    <t>281380AA3</t>
  </si>
  <si>
    <t>Monthly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</si>
  <si>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</si>
  <si>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</si>
  <si>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</si>
  <si>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</si>
  <si>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</si>
  <si>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</si>
  <si>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</si>
  <si>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</si>
  <si>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</si>
  <si>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</si>
  <si>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</si>
  <si>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</si>
  <si>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</si>
  <si>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</si>
  <si>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</si>
  <si>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</si>
  <si>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</si>
  <si>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</si>
  <si>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</si>
  <si>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</si>
  <si>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</si>
  <si>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</si>
  <si>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</si>
  <si>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</si>
  <si>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</si>
  <si>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</si>
  <si>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</si>
  <si>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</si>
  <si>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</si>
  <si>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</si>
  <si>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</si>
  <si>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</si>
  <si>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</si>
  <si>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</si>
  <si>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</si>
  <si>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</si>
  <si>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</si>
  <si>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</si>
  <si>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</si>
  <si>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</si>
  <si>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Current Lifetime</t>
  </si>
  <si>
    <t>Assets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</si>
  <si>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</si>
  <si>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</si>
  <si>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</si>
  <si>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</si>
  <si>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</si>
  <si>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</si>
  <si>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</si>
  <si>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</si>
  <si>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</si>
  <si>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</si>
  <si>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</si>
  <si>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Note Outstanding Class B</t>
  </si>
  <si>
    <t>PHEAA</t>
  </si>
  <si>
    <t>Total Liabilities</t>
  </si>
  <si>
    <t>GSFC</t>
  </si>
  <si>
    <t>Great Lakes</t>
  </si>
  <si>
    <t>Total Portfolio</t>
  </si>
  <si>
    <t>Total Parity %</t>
  </si>
  <si>
    <t>(a)  Pool Balance for parity includes all accrued interest, including any interest to be capitalized.</t>
  </si>
  <si>
    <t>Portfolio by Loan Status</t>
  </si>
  <si>
    <t xml:space="preserve">Pool Balance (Includes Accrued Int. to be Capitalized) </t>
  </si>
  <si>
    <t>% of Balance</t>
  </si>
  <si>
    <t>WAC</t>
  </si>
  <si>
    <t>WARM</t>
  </si>
  <si>
    <t>Beginning</t>
  </si>
  <si>
    <t>Ending</t>
  </si>
  <si>
    <t>Current</t>
  </si>
  <si>
    <t>31-60 Days Delinquent</t>
  </si>
  <si>
    <t>61-90 Days Delinquent</t>
  </si>
  <si>
    <t>91-120 Days Delinquent</t>
  </si>
  <si>
    <t>121-180 Days Delinquent</t>
  </si>
  <si>
    <t>181-270 Days Delinquent</t>
  </si>
  <si>
    <t>271+ Days Delinquent</t>
  </si>
  <si>
    <t>Total Repayment</t>
  </si>
  <si>
    <t>Delinquency Status</t>
  </si>
  <si>
    <t>Pool Balance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</si>
  <si>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</si>
  <si>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</si>
  <si>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</si>
  <si>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</si>
  <si>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</si>
  <si>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</si>
  <si>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</si>
  <si>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</si>
  <si>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</si>
  <si>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</si>
  <si>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</si>
  <si>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</si>
  <si>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</si>
  <si>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</si>
  <si>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</si>
  <si>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</si>
  <si>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</si>
  <si>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</si>
  <si>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</si>
  <si>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</si>
  <si>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</si>
  <si>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</si>
  <si>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</si>
  <si>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</si>
  <si>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</si>
  <si>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</si>
  <si>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1ML Loans</t>
  </si>
  <si>
    <t>Other Margin Loans</t>
  </si>
  <si>
    <t>Collateral Pool Characteristics</t>
  </si>
  <si>
    <t xml:space="preserve">             Amount ($)</t>
  </si>
  <si>
    <r>
      <rPr>
        <u/>
        <sz val="10"/>
        <rFont val="Arial"/>
        <family val="2"/>
      </rPr>
      <t>Initial</t>
    </r>
    <r>
      <rPr>
        <sz val="10"/>
        <rFont val="Arial"/>
        <family val="2"/>
      </rPr>
      <t xml:space="preserve"> Pool Balance</t>
    </r>
  </si>
  <si>
    <t>Monitoring Waterfall and Collections</t>
  </si>
  <si>
    <t>-  Indenture No 2</t>
  </si>
  <si>
    <t>Collection Period</t>
  </si>
  <si>
    <r>
      <rPr>
        <b/>
        <sz val="10"/>
        <rFont val="Arial"/>
        <family val="2"/>
      </rPr>
      <t>Collection Account Activity</t>
    </r>
    <r>
      <rPr>
        <vertAlign val="superscript"/>
        <sz val="10"/>
        <rFont val="Arial"/>
        <family val="2"/>
      </rPr>
      <t xml:space="preserve"> a</t>
    </r>
  </si>
  <si>
    <t>Fees Due for Current Period</t>
  </si>
  <si>
    <t xml:space="preserve">   Indenture Trustee Fees</t>
  </si>
  <si>
    <t>Collection Amount Received</t>
  </si>
  <si>
    <t xml:space="preserve">   Servicing Fees</t>
  </si>
  <si>
    <t>Recoveries</t>
  </si>
  <si>
    <t xml:space="preserve">   Administration Fees</t>
  </si>
  <si>
    <t xml:space="preserve">   Consolidation Rebate Fees</t>
  </si>
  <si>
    <t>Excess of Required Reserve Account</t>
  </si>
  <si>
    <t xml:space="preserve">   Other Fees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</si>
  <si>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</si>
  <si>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</si>
  <si>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</si>
  <si>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</si>
  <si>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</si>
  <si>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</si>
  <si>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</si>
  <si>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</si>
  <si>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</si>
  <si>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</si>
  <si>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</si>
  <si>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 xml:space="preserve">   Current Period's Defaults ($)</t>
  </si>
  <si>
    <t>All Fees</t>
  </si>
  <si>
    <t xml:space="preserve">   Cumulative Defaults ($)</t>
  </si>
  <si>
    <t xml:space="preserve">Other Amounts Received in Collection </t>
  </si>
  <si>
    <t xml:space="preserve">   Cumulative Default (% of original pool balance) </t>
  </si>
  <si>
    <t xml:space="preserve">   Cumulative Default (% of Repayment ending balances) </t>
  </si>
  <si>
    <t>Total Available Funds</t>
  </si>
  <si>
    <t xml:space="preserve">   Current period payments (recoveries) from Guarantor ($)</t>
  </si>
  <si>
    <t xml:space="preserve">(a) Cash collections represent amounts received and posted in the Trust accounts as of the last </t>
  </si>
  <si>
    <t xml:space="preserve">   Current period borrower recoveries ($)</t>
  </si>
  <si>
    <t>day of the collection period.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</si>
  <si>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</si>
  <si>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</si>
  <si>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</si>
  <si>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</si>
  <si>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</si>
  <si>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</si>
  <si>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</si>
  <si>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</si>
  <si>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</si>
  <si>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</si>
  <si>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r>
      <t>First</t>
    </r>
    <r>
      <rPr>
        <sz val="10"/>
        <rFont val="Arial"/>
        <family val="2"/>
      </rPr>
      <t>: Deposits to Department Reserve Fund</t>
    </r>
  </si>
  <si>
    <r>
      <rPr>
        <b/>
        <sz val="10"/>
        <rFont val="Arial"/>
        <family val="2"/>
      </rPr>
      <t>Second</t>
    </r>
    <r>
      <rPr>
        <sz val="10"/>
        <rFont val="Arial"/>
        <family val="2"/>
      </rPr>
      <t>: Trustee Fees due</t>
    </r>
  </si>
  <si>
    <r>
      <rPr>
        <b/>
        <sz val="10"/>
        <rFont val="Arial"/>
        <family val="2"/>
      </rPr>
      <t>Third</t>
    </r>
    <r>
      <rPr>
        <sz val="10"/>
        <rFont val="Arial"/>
        <family val="2"/>
      </rPr>
      <t>: Servicing Fees due</t>
    </r>
  </si>
  <si>
    <r>
      <rPr>
        <b/>
        <sz val="10"/>
        <rFont val="Arial"/>
        <family val="2"/>
      </rPr>
      <t>Fourth</t>
    </r>
    <r>
      <rPr>
        <sz val="10"/>
        <rFont val="Arial"/>
        <family val="2"/>
      </rPr>
      <t>: Administration Fees due</t>
    </r>
  </si>
  <si>
    <r>
      <t>Fifth</t>
    </r>
    <r>
      <rPr>
        <sz val="10"/>
        <rFont val="Arial"/>
        <family val="2"/>
      </rPr>
      <t>: Interest Distribution on Senior Notes or Obligations</t>
    </r>
  </si>
  <si>
    <r>
      <rPr>
        <b/>
        <sz val="10"/>
        <rFont val="Arial"/>
        <family val="2"/>
      </rPr>
      <t>Sixth</t>
    </r>
    <r>
      <rPr>
        <sz val="10"/>
        <rFont val="Arial"/>
        <family val="2"/>
      </rPr>
      <t>: Debt Service Fund Replenishment</t>
    </r>
  </si>
  <si>
    <r>
      <rPr>
        <b/>
        <sz val="10"/>
        <rFont val="Arial"/>
        <family val="2"/>
      </rPr>
      <t>Seventh</t>
    </r>
    <r>
      <rPr>
        <sz val="10"/>
        <rFont val="Arial"/>
        <family val="2"/>
      </rPr>
      <t>: Principal Distribution to Noteholders</t>
    </r>
  </si>
  <si>
    <r>
      <rPr>
        <b/>
        <sz val="10"/>
        <rFont val="Arial"/>
        <family val="2"/>
      </rPr>
      <t>Eight:</t>
    </r>
    <r>
      <rPr>
        <sz val="10"/>
        <rFont val="Arial"/>
        <family val="2"/>
      </rPr>
      <t xml:space="preserve"> Subordinate Admin Fees</t>
    </r>
  </si>
  <si>
    <r>
      <rPr>
        <b/>
        <sz val="10"/>
        <rFont val="Arial"/>
        <family val="2"/>
      </rPr>
      <t>Ninth:</t>
    </r>
    <r>
      <rPr>
        <sz val="10"/>
        <rFont val="Arial"/>
        <family val="2"/>
      </rPr>
      <t xml:space="preserve"> Additional Principal on the Notes</t>
    </r>
  </si>
  <si>
    <r>
      <rPr>
        <b/>
        <sz val="10"/>
        <rFont val="Arial"/>
        <family val="2"/>
      </rPr>
      <t>Tenth</t>
    </r>
    <r>
      <rPr>
        <sz val="10"/>
        <rFont val="Arial"/>
        <family val="2"/>
      </rPr>
      <t>: Release to Issuer</t>
    </r>
  </si>
  <si>
    <t>Principal and Interest Distributions</t>
  </si>
  <si>
    <t>Class A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</si>
  <si>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</si>
  <si>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</si>
  <si>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</si>
  <si>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</si>
  <si>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</si>
  <si>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</si>
  <si>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</si>
  <si>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</si>
  <si>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</si>
  <si>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</si>
  <si>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</si>
  <si>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INDENTURE NO. 2, LLC</t>
  </si>
  <si>
    <t>Balance Sheet</t>
  </si>
  <si>
    <t>Unaudited</t>
  </si>
  <si>
    <t>ASSETS</t>
  </si>
  <si>
    <t>Cash</t>
  </si>
  <si>
    <t>Assets Held by Trustee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</si>
  <si>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</si>
  <si>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</si>
  <si>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</si>
  <si>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</si>
  <si>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A/R Government Interest</t>
  </si>
  <si>
    <t>Other Receivables</t>
  </si>
  <si>
    <t>Pending Loans</t>
  </si>
  <si>
    <t>LIABILITIES AND NET ASSETS</t>
  </si>
  <si>
    <t>Notes Payable, Net</t>
  </si>
  <si>
    <t>Other Accounts Payable &amp; Accrued Expenses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</si>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</sst>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.00_);_(* \(#,##0.00\);_(* &quot;-&quot;_);_(@_)"/>
    <numFmt numFmtId="166" formatCode="_(* #,##0.0000_);_(* \(#,##0.0000\);_(* &quot;-&quot;??_);_(@_)"/>
    <numFmt numFmtId="167" formatCode="_(* #,##0.0000_);_(* \(#,##0.0000\);_(* &quot;-&quot;????_);_(@_)"/>
    <numFmt numFmtId="168" formatCode="0.000000%"/>
    <numFmt numFmtId="169" formatCode="[$-409]mmmm\ d\,\ 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trike/>
      <sz val="10"/>
      <color indexed="0"/>
      <name val="Arial"/>
      <family val="2"/>
    </font>
    <font>
      <strike/>
      <sz val="10"/>
      <name val="Arial"/>
      <family val="2"/>
    </font>
    <font>
      <sz val="10"/>
      <color indexed="0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387">
    <xf numFmtId="0" fontId="0" fillId="0" borderId="0" xfId="0"/>
    <xf numFmtId="0" fontId="2" fillId="0" borderId="0" xfId="1" applyFont="1" applyFill="1"/>
    <xf numFmtId="0" fontId="4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2" fillId="0" borderId="2" xfId="1" applyFont="1" applyFill="1" applyBorder="1" applyAlignment="1"/>
    <xf numFmtId="0" fontId="2" fillId="0" borderId="3" xfId="1" applyFont="1" applyFill="1" applyBorder="1" applyAlignment="1"/>
    <xf numFmtId="0" fontId="5" fillId="0" borderId="0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/>
    <xf numFmtId="0" fontId="4" fillId="0" borderId="5" xfId="1" applyFont="1" applyFill="1" applyBorder="1" applyAlignment="1"/>
    <xf numFmtId="0" fontId="6" fillId="0" borderId="0" xfId="1" applyFont="1" applyFill="1" applyAlignment="1">
      <alignment horizontal="center" vertical="center"/>
    </xf>
    <xf numFmtId="0" fontId="2" fillId="0" borderId="0" xfId="1" applyFont="1" applyFill="1" applyBorder="1" applyAlignment="1"/>
    <xf numFmtId="0" fontId="2" fillId="0" borderId="5" xfId="1" applyFont="1" applyFill="1" applyBorder="1" applyAlignment="1"/>
    <xf numFmtId="14" fontId="2" fillId="0" borderId="0" xfId="1" applyNumberFormat="1" applyFont="1" applyFill="1" applyBorder="1" applyAlignment="1"/>
    <xf numFmtId="14" fontId="2" fillId="0" borderId="5" xfId="1" applyNumberFormat="1" applyFont="1" applyFill="1" applyBorder="1" applyAlignment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5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2" fillId="0" borderId="0" xfId="1" applyFont="1" applyFill="1" applyBorder="1"/>
    <xf numFmtId="0" fontId="4" fillId="0" borderId="6" xfId="1" applyFont="1" applyFill="1" applyBorder="1" applyAlignment="1">
      <alignment horizontal="left"/>
    </xf>
    <xf numFmtId="0" fontId="4" fillId="0" borderId="7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left"/>
    </xf>
    <xf numFmtId="0" fontId="2" fillId="0" borderId="8" xfId="1" applyFont="1" applyFill="1" applyBorder="1" applyAlignment="1">
      <alignment horizontal="left"/>
    </xf>
    <xf numFmtId="0" fontId="3" fillId="0" borderId="1" xfId="1" applyFont="1" applyFill="1" applyBorder="1"/>
    <xf numFmtId="0" fontId="4" fillId="0" borderId="2" xfId="1" applyFont="1" applyFill="1" applyBorder="1"/>
    <xf numFmtId="0" fontId="2" fillId="0" borderId="2" xfId="1" applyFont="1" applyFill="1" applyBorder="1"/>
    <xf numFmtId="0" fontId="2" fillId="0" borderId="3" xfId="1" applyFont="1" applyFill="1" applyBorder="1"/>
    <xf numFmtId="0" fontId="2" fillId="0" borderId="4" xfId="1" applyFont="1" applyFill="1" applyBorder="1"/>
    <xf numFmtId="0" fontId="2" fillId="0" borderId="5" xfId="1" applyFont="1" applyFill="1" applyBorder="1"/>
    <xf numFmtId="0" fontId="2" fillId="0" borderId="9" xfId="1" applyFont="1" applyFill="1" applyBorder="1"/>
    <xf numFmtId="0" fontId="4" fillId="0" borderId="10" xfId="1" applyFont="1" applyFill="1" applyBorder="1" applyAlignment="1">
      <alignment horizontal="center"/>
    </xf>
    <xf numFmtId="10" fontId="4" fillId="0" borderId="10" xfId="1" applyNumberFormat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14" fontId="2" fillId="0" borderId="0" xfId="1" applyNumberFormat="1" applyFont="1" applyFill="1"/>
    <xf numFmtId="0" fontId="2" fillId="0" borderId="13" xfId="1" applyFont="1" applyFill="1" applyBorder="1"/>
    <xf numFmtId="0" fontId="2" fillId="0" borderId="13" xfId="1" applyFont="1" applyFill="1" applyBorder="1" applyAlignment="1">
      <alignment horizontal="center"/>
    </xf>
    <xf numFmtId="43" fontId="2" fillId="0" borderId="13" xfId="1" applyNumberFormat="1" applyFont="1" applyFill="1" applyBorder="1" applyAlignment="1">
      <alignment horizontal="center"/>
    </xf>
    <xf numFmtId="43" fontId="2" fillId="0" borderId="13" xfId="1" applyNumberFormat="1" applyFont="1" applyFill="1" applyBorder="1"/>
    <xf numFmtId="43" fontId="2" fillId="0" borderId="16" xfId="1" applyNumberFormat="1" applyFont="1" applyFill="1" applyBorder="1"/>
    <xf numFmtId="10" fontId="2" fillId="0" borderId="13" xfId="1" applyNumberFormat="1" applyFont="1" applyFill="1" applyBorder="1" applyAlignment="1">
      <alignment horizontal="center"/>
    </xf>
    <xf numFmtId="14" fontId="2" fillId="0" borderId="5" xfId="1" applyNumberFormat="1" applyFont="1" applyFill="1" applyBorder="1" applyAlignment="1">
      <alignment horizontal="center"/>
    </xf>
    <xf numFmtId="0" fontId="2" fillId="0" borderId="17" xfId="1" applyFont="1" applyFill="1" applyBorder="1"/>
    <xf numFmtId="0" fontId="2" fillId="0" borderId="18" xfId="1" applyFont="1" applyFill="1" applyBorder="1"/>
    <xf numFmtId="0" fontId="2" fillId="0" borderId="18" xfId="1" applyFont="1" applyFill="1" applyBorder="1" applyAlignment="1">
      <alignment horizontal="center"/>
    </xf>
    <xf numFmtId="10" fontId="2" fillId="0" borderId="18" xfId="1" applyNumberFormat="1" applyFont="1" applyFill="1" applyBorder="1" applyAlignment="1">
      <alignment horizontal="center"/>
    </xf>
    <xf numFmtId="43" fontId="2" fillId="0" borderId="18" xfId="1" applyNumberFormat="1" applyFont="1" applyFill="1" applyBorder="1" applyAlignment="1">
      <alignment horizontal="center"/>
    </xf>
    <xf numFmtId="43" fontId="2" fillId="0" borderId="18" xfId="1" applyNumberFormat="1" applyFont="1" applyFill="1" applyBorder="1"/>
    <xf numFmtId="43" fontId="2" fillId="0" borderId="19" xfId="1" applyNumberFormat="1" applyFont="1" applyFill="1" applyBorder="1"/>
    <xf numFmtId="10" fontId="8" fillId="0" borderId="18" xfId="1" applyNumberFormat="1" applyFont="1" applyFill="1" applyBorder="1" applyAlignment="1">
      <alignment horizontal="center"/>
    </xf>
    <xf numFmtId="10" fontId="2" fillId="0" borderId="20" xfId="1" applyNumberFormat="1" applyFont="1" applyFill="1" applyBorder="1" applyAlignment="1">
      <alignment horizontal="center"/>
    </xf>
    <xf numFmtId="0" fontId="4" fillId="0" borderId="21" xfId="1" applyFont="1" applyFill="1" applyBorder="1"/>
    <xf numFmtId="10" fontId="2" fillId="0" borderId="18" xfId="1" applyNumberFormat="1" applyFont="1" applyFill="1" applyBorder="1"/>
    <xf numFmtId="43" fontId="4" fillId="0" borderId="18" xfId="1" applyNumberFormat="1" applyFont="1" applyFill="1" applyBorder="1"/>
    <xf numFmtId="9" fontId="4" fillId="0" borderId="18" xfId="1" applyNumberFormat="1" applyFont="1" applyFill="1" applyBorder="1" applyAlignment="1">
      <alignment horizontal="center"/>
    </xf>
    <xf numFmtId="10" fontId="4" fillId="0" borderId="18" xfId="1" applyNumberFormat="1" applyFont="1" applyFill="1" applyBorder="1" applyAlignment="1">
      <alignment horizontal="center"/>
    </xf>
    <xf numFmtId="10" fontId="4" fillId="0" borderId="20" xfId="1" applyNumberFormat="1" applyFont="1" applyFill="1" applyBorder="1" applyAlignment="1">
      <alignment horizontal="center"/>
    </xf>
    <xf numFmtId="0" fontId="9" fillId="0" borderId="4" xfId="1" applyFont="1" applyFill="1" applyBorder="1"/>
    <xf numFmtId="0" fontId="9" fillId="0" borderId="14" xfId="1" applyFont="1" applyFill="1" applyBorder="1"/>
    <xf numFmtId="0" fontId="9" fillId="0" borderId="0" xfId="1" applyFont="1" applyFill="1" applyBorder="1"/>
    <xf numFmtId="0" fontId="9" fillId="0" borderId="15" xfId="1" applyFont="1" applyFill="1" applyBorder="1"/>
    <xf numFmtId="0" fontId="9" fillId="0" borderId="0" xfId="1" applyFont="1" applyFill="1"/>
    <xf numFmtId="0" fontId="9" fillId="0" borderId="6" xfId="1" applyFont="1" applyFill="1" applyBorder="1"/>
    <xf numFmtId="0" fontId="9" fillId="0" borderId="7" xfId="1" applyFont="1" applyFill="1" applyBorder="1"/>
    <xf numFmtId="0" fontId="2" fillId="0" borderId="7" xfId="1" applyFont="1" applyFill="1" applyBorder="1"/>
    <xf numFmtId="0" fontId="9" fillId="0" borderId="8" xfId="1" applyFont="1" applyFill="1" applyBorder="1"/>
    <xf numFmtId="0" fontId="4" fillId="0" borderId="9" xfId="1" applyFont="1" applyFill="1" applyBorder="1"/>
    <xf numFmtId="0" fontId="4" fillId="0" borderId="22" xfId="1" applyFont="1" applyFill="1" applyBorder="1"/>
    <xf numFmtId="0" fontId="4" fillId="0" borderId="22" xfId="1" applyFont="1" applyFill="1" applyBorder="1" applyAlignment="1">
      <alignment horizontal="center"/>
    </xf>
    <xf numFmtId="0" fontId="4" fillId="0" borderId="23" xfId="1" applyFont="1" applyFill="1" applyBorder="1" applyAlignment="1">
      <alignment horizontal="center"/>
    </xf>
    <xf numFmtId="0" fontId="4" fillId="0" borderId="0" xfId="1" applyFont="1" applyFill="1"/>
    <xf numFmtId="0" fontId="2" fillId="0" borderId="24" xfId="1" applyFont="1" applyFill="1" applyBorder="1"/>
    <xf numFmtId="0" fontId="2" fillId="0" borderId="14" xfId="1" applyFont="1" applyFill="1" applyBorder="1"/>
    <xf numFmtId="43" fontId="2" fillId="0" borderId="12" xfId="1" applyNumberFormat="1" applyFont="1" applyFill="1" applyBorder="1" applyAlignment="1">
      <alignment horizontal="right"/>
    </xf>
    <xf numFmtId="43" fontId="2" fillId="0" borderId="16" xfId="1" applyNumberFormat="1" applyFont="1" applyFill="1" applyBorder="1" applyAlignment="1">
      <alignment horizontal="right"/>
    </xf>
    <xf numFmtId="2" fontId="2" fillId="0" borderId="0" xfId="1" applyNumberFormat="1" applyFont="1" applyFill="1"/>
    <xf numFmtId="43" fontId="2" fillId="0" borderId="13" xfId="1" applyNumberFormat="1" applyFont="1" applyFill="1" applyBorder="1" applyAlignment="1">
      <alignment horizontal="right"/>
    </xf>
    <xf numFmtId="0" fontId="4" fillId="0" borderId="0" xfId="1" applyFont="1" applyFill="1" applyBorder="1"/>
    <xf numFmtId="43" fontId="4" fillId="0" borderId="13" xfId="1" applyNumberFormat="1" applyFont="1" applyFill="1" applyBorder="1" applyAlignment="1">
      <alignment horizontal="right"/>
    </xf>
    <xf numFmtId="43" fontId="4" fillId="0" borderId="16" xfId="1" applyNumberFormat="1" applyFont="1" applyFill="1" applyBorder="1" applyAlignment="1">
      <alignment horizontal="right"/>
    </xf>
    <xf numFmtId="0" fontId="2" fillId="0" borderId="16" xfId="1" applyFont="1" applyFill="1" applyBorder="1" applyAlignment="1">
      <alignment horizontal="right"/>
    </xf>
    <xf numFmtId="37" fontId="2" fillId="0" borderId="13" xfId="1" applyNumberFormat="1" applyFont="1" applyFill="1" applyBorder="1" applyAlignment="1">
      <alignment horizontal="right"/>
    </xf>
    <xf numFmtId="37" fontId="2" fillId="0" borderId="16" xfId="1" applyNumberFormat="1" applyFont="1" applyFill="1" applyBorder="1" applyAlignment="1">
      <alignment horizontal="right"/>
    </xf>
    <xf numFmtId="0" fontId="2" fillId="0" borderId="21" xfId="1" applyFont="1" applyFill="1" applyBorder="1"/>
    <xf numFmtId="43" fontId="2" fillId="0" borderId="18" xfId="1" applyNumberFormat="1" applyFont="1" applyFill="1" applyBorder="1" applyAlignment="1">
      <alignment horizontal="right"/>
    </xf>
    <xf numFmtId="43" fontId="2" fillId="0" borderId="19" xfId="1" applyNumberFormat="1" applyFont="1" applyFill="1" applyBorder="1" applyAlignment="1">
      <alignment horizontal="right"/>
    </xf>
    <xf numFmtId="0" fontId="9" fillId="0" borderId="5" xfId="1" applyFont="1" applyFill="1" applyBorder="1"/>
    <xf numFmtId="10" fontId="2" fillId="0" borderId="0" xfId="1" applyNumberFormat="1" applyFont="1" applyFill="1" applyBorder="1"/>
    <xf numFmtId="0" fontId="4" fillId="0" borderId="31" xfId="1" applyFont="1" applyFill="1" applyBorder="1" applyAlignment="1">
      <alignment horizontal="center"/>
    </xf>
    <xf numFmtId="0" fontId="2" fillId="0" borderId="25" xfId="1" applyFont="1" applyFill="1" applyBorder="1"/>
    <xf numFmtId="43" fontId="2" fillId="0" borderId="0" xfId="1" applyNumberFormat="1" applyFont="1" applyFill="1" applyBorder="1"/>
    <xf numFmtId="43" fontId="2" fillId="0" borderId="0" xfId="1" applyNumberFormat="1" applyFont="1" applyFill="1"/>
    <xf numFmtId="0" fontId="2" fillId="0" borderId="16" xfId="1" applyFont="1" applyFill="1" applyBorder="1"/>
    <xf numFmtId="44" fontId="2" fillId="0" borderId="0" xfId="1" applyNumberFormat="1" applyFont="1" applyFill="1"/>
    <xf numFmtId="44" fontId="2" fillId="0" borderId="0" xfId="1" applyNumberFormat="1" applyFont="1" applyFill="1" applyBorder="1"/>
    <xf numFmtId="39" fontId="2" fillId="0" borderId="0" xfId="1" applyNumberFormat="1" applyFont="1" applyFill="1"/>
    <xf numFmtId="0" fontId="2" fillId="0" borderId="19" xfId="1" applyFont="1" applyFill="1" applyBorder="1"/>
    <xf numFmtId="39" fontId="2" fillId="0" borderId="19" xfId="1" applyNumberFormat="1" applyFont="1" applyFill="1" applyBorder="1"/>
    <xf numFmtId="39" fontId="2" fillId="0" borderId="20" xfId="1" applyNumberFormat="1" applyFont="1" applyFill="1" applyBorder="1" applyAlignment="1">
      <alignment horizontal="right"/>
    </xf>
    <xf numFmtId="39" fontId="9" fillId="0" borderId="0" xfId="1" applyNumberFormat="1" applyFont="1" applyFill="1" applyBorder="1"/>
    <xf numFmtId="39" fontId="9" fillId="0" borderId="5" xfId="1" applyNumberFormat="1" applyFont="1" applyFill="1" applyBorder="1"/>
    <xf numFmtId="0" fontId="2" fillId="0" borderId="6" xfId="1" applyFont="1" applyFill="1" applyBorder="1"/>
    <xf numFmtId="39" fontId="2" fillId="0" borderId="7" xfId="1" applyNumberFormat="1" applyFont="1" applyFill="1" applyBorder="1"/>
    <xf numFmtId="39" fontId="2" fillId="0" borderId="8" xfId="1" applyNumberFormat="1" applyFont="1" applyFill="1" applyBorder="1"/>
    <xf numFmtId="0" fontId="4" fillId="0" borderId="23" xfId="1" applyFont="1" applyFill="1" applyBorder="1"/>
    <xf numFmtId="0" fontId="4" fillId="0" borderId="14" xfId="1" applyFont="1" applyFill="1" applyBorder="1"/>
    <xf numFmtId="0" fontId="2" fillId="0" borderId="12" xfId="1" applyFont="1" applyFill="1" applyBorder="1"/>
    <xf numFmtId="0" fontId="2" fillId="0" borderId="15" xfId="1" applyFont="1" applyFill="1" applyBorder="1"/>
    <xf numFmtId="10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4" fontId="2" fillId="0" borderId="13" xfId="1" applyNumberFormat="1" applyFont="1" applyFill="1" applyBorder="1" applyAlignment="1">
      <alignment horizontal="center"/>
    </xf>
    <xf numFmtId="10" fontId="2" fillId="0" borderId="16" xfId="1" applyNumberFormat="1" applyFont="1" applyFill="1" applyBorder="1"/>
    <xf numFmtId="10" fontId="2" fillId="0" borderId="28" xfId="1" applyNumberFormat="1" applyFont="1" applyFill="1" applyBorder="1" applyAlignment="1">
      <alignment horizontal="center"/>
    </xf>
    <xf numFmtId="4" fontId="2" fillId="0" borderId="18" xfId="1" applyNumberFormat="1" applyFont="1" applyFill="1" applyBorder="1"/>
    <xf numFmtId="10" fontId="2" fillId="0" borderId="19" xfId="1" applyNumberFormat="1" applyFont="1" applyFill="1" applyBorder="1"/>
    <xf numFmtId="10" fontId="2" fillId="0" borderId="20" xfId="1" applyNumberFormat="1" applyFont="1" applyFill="1" applyBorder="1"/>
    <xf numFmtId="0" fontId="9" fillId="0" borderId="24" xfId="1" applyFont="1" applyFill="1" applyBorder="1"/>
    <xf numFmtId="0" fontId="3" fillId="0" borderId="0" xfId="1" applyFont="1" applyFill="1" applyBorder="1"/>
    <xf numFmtId="0" fontId="4" fillId="0" borderId="10" xfId="1" applyFont="1" applyFill="1" applyBorder="1" applyAlignment="1">
      <alignment horizontal="center"/>
    </xf>
    <xf numFmtId="0" fontId="4" fillId="0" borderId="30" xfId="1" applyFont="1" applyFill="1" applyBorder="1" applyAlignment="1">
      <alignment horizontal="centerContinuous"/>
    </xf>
    <xf numFmtId="0" fontId="4" fillId="0" borderId="23" xfId="1" applyFont="1" applyFill="1" applyBorder="1" applyAlignment="1">
      <alignment horizontal="centerContinuous"/>
    </xf>
    <xf numFmtId="0" fontId="4" fillId="0" borderId="11" xfId="1" applyFont="1" applyFill="1" applyBorder="1" applyAlignment="1">
      <alignment horizontal="center"/>
    </xf>
    <xf numFmtId="43" fontId="4" fillId="0" borderId="10" xfId="1" applyNumberFormat="1" applyFont="1" applyFill="1" applyBorder="1" applyAlignment="1">
      <alignment horizontal="center"/>
    </xf>
    <xf numFmtId="43" fontId="4" fillId="0" borderId="23" xfId="1" applyNumberFormat="1" applyFont="1" applyFill="1" applyBorder="1" applyAlignment="1">
      <alignment horizontal="center"/>
    </xf>
    <xf numFmtId="0" fontId="12" fillId="0" borderId="4" xfId="1" applyFont="1" applyFill="1" applyBorder="1"/>
    <xf numFmtId="41" fontId="2" fillId="0" borderId="13" xfId="1" applyNumberFormat="1" applyFont="1" applyFill="1" applyBorder="1" applyAlignment="1">
      <alignment horizontal="right"/>
    </xf>
    <xf numFmtId="10" fontId="2" fillId="0" borderId="13" xfId="1" applyNumberFormat="1" applyFont="1" applyFill="1" applyBorder="1" applyAlignment="1">
      <alignment horizontal="right"/>
    </xf>
    <xf numFmtId="10" fontId="2" fillId="0" borderId="12" xfId="1" applyNumberFormat="1" applyFont="1" applyFill="1" applyBorder="1" applyAlignment="1">
      <alignment horizontal="right"/>
    </xf>
    <xf numFmtId="2" fontId="2" fillId="0" borderId="12" xfId="1" applyNumberFormat="1" applyFont="1" applyFill="1" applyBorder="1" applyAlignment="1">
      <alignment horizontal="right"/>
    </xf>
    <xf numFmtId="2" fontId="2" fillId="0" borderId="38" xfId="1" applyNumberFormat="1" applyFont="1" applyFill="1" applyBorder="1" applyAlignment="1">
      <alignment horizontal="right"/>
    </xf>
    <xf numFmtId="2" fontId="2" fillId="0" borderId="13" xfId="1" applyNumberFormat="1" applyFont="1" applyFill="1" applyBorder="1" applyAlignment="1">
      <alignment horizontal="right"/>
    </xf>
    <xf numFmtId="2" fontId="2" fillId="0" borderId="28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left" indent="2"/>
    </xf>
    <xf numFmtId="0" fontId="13" fillId="0" borderId="4" xfId="1" applyFont="1" applyFill="1" applyBorder="1"/>
    <xf numFmtId="0" fontId="8" fillId="0" borderId="0" xfId="1" applyFont="1" applyFill="1" applyBorder="1"/>
    <xf numFmtId="41" fontId="8" fillId="0" borderId="13" xfId="1" applyNumberFormat="1" applyFont="1" applyFill="1" applyBorder="1" applyAlignment="1">
      <alignment horizontal="right"/>
    </xf>
    <xf numFmtId="43" fontId="8" fillId="0" borderId="13" xfId="1" applyNumberFormat="1" applyFont="1" applyFill="1" applyBorder="1" applyAlignment="1">
      <alignment horizontal="right"/>
    </xf>
    <xf numFmtId="10" fontId="8" fillId="0" borderId="13" xfId="1" applyNumberFormat="1" applyFont="1" applyFill="1" applyBorder="1" applyAlignment="1">
      <alignment horizontal="right"/>
    </xf>
    <xf numFmtId="2" fontId="8" fillId="0" borderId="13" xfId="1" applyNumberFormat="1" applyFont="1" applyFill="1" applyBorder="1" applyAlignment="1">
      <alignment horizontal="right"/>
    </xf>
    <xf numFmtId="2" fontId="8" fillId="0" borderId="28" xfId="1" applyNumberFormat="1" applyFont="1" applyFill="1" applyBorder="1" applyAlignment="1">
      <alignment horizontal="right"/>
    </xf>
    <xf numFmtId="41" fontId="2" fillId="0" borderId="0" xfId="1" applyNumberFormat="1" applyFont="1" applyFill="1"/>
    <xf numFmtId="10" fontId="2" fillId="0" borderId="0" xfId="1" applyNumberFormat="1" applyFont="1" applyFill="1"/>
    <xf numFmtId="41" fontId="4" fillId="0" borderId="19" xfId="1" applyNumberFormat="1" applyFont="1" applyFill="1" applyBorder="1" applyAlignment="1">
      <alignment horizontal="right"/>
    </xf>
    <xf numFmtId="43" fontId="4" fillId="0" borderId="18" xfId="1" applyNumberFormat="1" applyFont="1" applyFill="1" applyBorder="1" applyAlignment="1">
      <alignment horizontal="right"/>
    </xf>
    <xf numFmtId="10" fontId="4" fillId="0" borderId="18" xfId="1" applyNumberFormat="1" applyFont="1" applyFill="1" applyBorder="1" applyAlignment="1">
      <alignment horizontal="right"/>
    </xf>
    <xf numFmtId="2" fontId="4" fillId="0" borderId="18" xfId="1" applyNumberFormat="1" applyFont="1" applyFill="1" applyBorder="1" applyAlignment="1">
      <alignment horizontal="right"/>
    </xf>
    <xf numFmtId="2" fontId="4" fillId="0" borderId="36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10" fontId="9" fillId="0" borderId="14" xfId="1" applyNumberFormat="1" applyFont="1" applyFill="1" applyBorder="1"/>
    <xf numFmtId="2" fontId="9" fillId="0" borderId="14" xfId="1" applyNumberFormat="1" applyFont="1" applyFill="1" applyBorder="1"/>
    <xf numFmtId="2" fontId="9" fillId="0" borderId="15" xfId="1" applyNumberFormat="1" applyFont="1" applyFill="1" applyBorder="1"/>
    <xf numFmtId="10" fontId="9" fillId="0" borderId="7" xfId="1" applyNumberFormat="1" applyFont="1" applyFill="1" applyBorder="1"/>
    <xf numFmtId="2" fontId="9" fillId="0" borderId="7" xfId="1" applyNumberFormat="1" applyFont="1" applyFill="1" applyBorder="1"/>
    <xf numFmtId="2" fontId="9" fillId="0" borderId="8" xfId="1" applyNumberFormat="1" applyFont="1" applyFill="1" applyBorder="1"/>
    <xf numFmtId="2" fontId="2" fillId="0" borderId="0" xfId="1" applyNumberFormat="1" applyFont="1" applyFill="1" applyBorder="1"/>
    <xf numFmtId="2" fontId="2" fillId="0" borderId="2" xfId="1" applyNumberFormat="1" applyFont="1" applyFill="1" applyBorder="1"/>
    <xf numFmtId="2" fontId="2" fillId="0" borderId="3" xfId="1" applyNumberFormat="1" applyFont="1" applyFill="1" applyBorder="1"/>
    <xf numFmtId="2" fontId="2" fillId="0" borderId="5" xfId="1" applyNumberFormat="1" applyFont="1" applyFill="1" applyBorder="1"/>
    <xf numFmtId="0" fontId="4" fillId="0" borderId="30" xfId="1" applyFont="1" applyFill="1" applyBorder="1" applyAlignment="1">
      <alignment horizontal="center"/>
    </xf>
    <xf numFmtId="2" fontId="4" fillId="0" borderId="30" xfId="1" applyNumberFormat="1" applyFont="1" applyFill="1" applyBorder="1" applyAlignment="1">
      <alignment horizontal="center"/>
    </xf>
    <xf numFmtId="2" fontId="4" fillId="0" borderId="23" xfId="1" applyNumberFormat="1" applyFont="1" applyFill="1" applyBorder="1" applyAlignment="1">
      <alignment horizontal="center"/>
    </xf>
    <xf numFmtId="2" fontId="4" fillId="0" borderId="31" xfId="1" applyNumberFormat="1" applyFont="1" applyFill="1" applyBorder="1" applyAlignment="1">
      <alignment horizontal="center"/>
    </xf>
    <xf numFmtId="2" fontId="4" fillId="0" borderId="10" xfId="1" applyNumberFormat="1" applyFont="1" applyFill="1" applyBorder="1" applyAlignment="1">
      <alignment horizontal="center"/>
    </xf>
    <xf numFmtId="2" fontId="4" fillId="0" borderId="11" xfId="1" applyNumberFormat="1" applyFont="1" applyFill="1" applyBorder="1" applyAlignment="1">
      <alignment horizontal="center"/>
    </xf>
    <xf numFmtId="43" fontId="2" fillId="0" borderId="25" xfId="1" applyNumberFormat="1" applyFont="1" applyFill="1" applyBorder="1" applyAlignment="1">
      <alignment horizontal="right"/>
    </xf>
    <xf numFmtId="2" fontId="2" fillId="0" borderId="29" xfId="1" applyNumberFormat="1" applyFont="1" applyFill="1" applyBorder="1" applyAlignment="1">
      <alignment horizontal="right"/>
    </xf>
    <xf numFmtId="41" fontId="4" fillId="0" borderId="18" xfId="1" applyNumberFormat="1" applyFont="1" applyFill="1" applyBorder="1" applyAlignment="1">
      <alignment horizontal="right"/>
    </xf>
    <xf numFmtId="2" fontId="4" fillId="0" borderId="27" xfId="1" applyNumberFormat="1" applyFont="1" applyFill="1" applyBorder="1" applyAlignment="1">
      <alignment horizontal="right"/>
    </xf>
    <xf numFmtId="10" fontId="9" fillId="0" borderId="0" xfId="1" applyNumberFormat="1" applyFont="1" applyFill="1" applyBorder="1"/>
    <xf numFmtId="2" fontId="9" fillId="0" borderId="0" xfId="1" applyNumberFormat="1" applyFont="1" applyFill="1" applyBorder="1"/>
    <xf numFmtId="2" fontId="9" fillId="0" borderId="5" xfId="1" applyNumberFormat="1" applyFont="1" applyFill="1" applyBorder="1"/>
    <xf numFmtId="0" fontId="2" fillId="0" borderId="22" xfId="1" applyFont="1" applyFill="1" applyBorder="1"/>
    <xf numFmtId="165" fontId="2" fillId="0" borderId="13" xfId="1" applyNumberFormat="1" applyFont="1" applyFill="1" applyBorder="1" applyAlignment="1">
      <alignment horizontal="right"/>
    </xf>
    <xf numFmtId="0" fontId="2" fillId="0" borderId="23" xfId="1" applyFont="1" applyFill="1" applyBorder="1"/>
    <xf numFmtId="0" fontId="2" fillId="0" borderId="11" xfId="1" applyFont="1" applyFill="1" applyBorder="1"/>
    <xf numFmtId="10" fontId="2" fillId="0" borderId="28" xfId="1" applyNumberFormat="1" applyFont="1" applyFill="1" applyBorder="1" applyAlignment="1">
      <alignment horizontal="right"/>
    </xf>
    <xf numFmtId="166" fontId="2" fillId="0" borderId="39" xfId="1" applyNumberFormat="1" applyFont="1" applyFill="1" applyBorder="1" applyAlignment="1">
      <alignment horizontal="right"/>
    </xf>
    <xf numFmtId="167" fontId="2" fillId="0" borderId="28" xfId="1" applyNumberFormat="1" applyFont="1" applyFill="1" applyBorder="1" applyAlignment="1">
      <alignment horizontal="right"/>
    </xf>
    <xf numFmtId="0" fontId="4" fillId="0" borderId="7" xfId="1" applyFont="1" applyFill="1" applyBorder="1"/>
    <xf numFmtId="41" fontId="4" fillId="0" borderId="40" xfId="1" applyNumberFormat="1" applyFont="1" applyFill="1" applyBorder="1" applyAlignment="1">
      <alignment horizontal="right"/>
    </xf>
    <xf numFmtId="43" fontId="4" fillId="0" borderId="40" xfId="1" applyNumberFormat="1" applyFont="1" applyFill="1" applyBorder="1" applyAlignment="1">
      <alignment horizontal="right"/>
    </xf>
    <xf numFmtId="10" fontId="4" fillId="0" borderId="40" xfId="1" applyNumberFormat="1" applyFont="1" applyFill="1" applyBorder="1" applyAlignment="1">
      <alignment horizontal="right"/>
    </xf>
    <xf numFmtId="10" fontId="4" fillId="0" borderId="41" xfId="1" applyNumberFormat="1" applyFont="1" applyFill="1" applyBorder="1" applyAlignment="1">
      <alignment horizontal="right"/>
    </xf>
    <xf numFmtId="166" fontId="4" fillId="0" borderId="41" xfId="1" applyNumberFormat="1" applyFont="1" applyFill="1" applyBorder="1" applyAlignment="1">
      <alignment horizontal="right"/>
    </xf>
    <xf numFmtId="0" fontId="5" fillId="0" borderId="0" xfId="1" applyFont="1" applyFill="1" applyBorder="1"/>
    <xf numFmtId="41" fontId="5" fillId="0" borderId="0" xfId="1" applyNumberFormat="1" applyFont="1" applyFill="1" applyBorder="1"/>
    <xf numFmtId="43" fontId="5" fillId="0" borderId="0" xfId="1" applyNumberFormat="1" applyFont="1" applyFill="1" applyBorder="1"/>
    <xf numFmtId="10" fontId="5" fillId="0" borderId="0" xfId="1" applyNumberFormat="1" applyFont="1" applyFill="1" applyBorder="1"/>
    <xf numFmtId="10" fontId="5" fillId="0" borderId="0" xfId="1" applyNumberFormat="1" applyFont="1" applyFill="1"/>
    <xf numFmtId="0" fontId="5" fillId="0" borderId="0" xfId="1" applyFont="1" applyFill="1"/>
    <xf numFmtId="0" fontId="2" fillId="0" borderId="1" xfId="1" applyFont="1" applyFill="1" applyBorder="1"/>
    <xf numFmtId="0" fontId="4" fillId="0" borderId="2" xfId="1" applyFont="1" applyFill="1" applyBorder="1" applyAlignment="1">
      <alignment horizontal="center"/>
    </xf>
    <xf numFmtId="0" fontId="4" fillId="0" borderId="2" xfId="1" applyFont="1" applyFill="1" applyBorder="1" applyAlignment="1"/>
    <xf numFmtId="0" fontId="4" fillId="0" borderId="3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43" fontId="4" fillId="0" borderId="0" xfId="1" applyNumberFormat="1" applyFont="1" applyFill="1" applyBorder="1"/>
    <xf numFmtId="43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/>
    </xf>
    <xf numFmtId="10" fontId="2" fillId="0" borderId="0" xfId="1" applyNumberFormat="1" applyFont="1" applyFill="1" applyBorder="1" applyAlignment="1">
      <alignment horizontal="right"/>
    </xf>
    <xf numFmtId="37" fontId="2" fillId="0" borderId="0" xfId="1" applyNumberFormat="1" applyFont="1" applyFill="1"/>
    <xf numFmtId="4" fontId="2" fillId="0" borderId="0" xfId="1" applyNumberFormat="1" applyFont="1" applyFill="1"/>
    <xf numFmtId="0" fontId="2" fillId="0" borderId="0" xfId="1" applyFont="1" applyFill="1" applyAlignment="1">
      <alignment horizontal="right"/>
    </xf>
    <xf numFmtId="4" fontId="2" fillId="0" borderId="0" xfId="1" applyNumberFormat="1" applyFont="1" applyFill="1" applyAlignment="1">
      <alignment horizontal="right"/>
    </xf>
    <xf numFmtId="39" fontId="2" fillId="0" borderId="0" xfId="1" applyNumberFormat="1" applyFont="1" applyFill="1" applyAlignment="1">
      <alignment horizontal="right"/>
    </xf>
    <xf numFmtId="0" fontId="5" fillId="0" borderId="0" xfId="1" applyFont="1" applyFill="1" applyBorder="1" applyAlignment="1">
      <alignment vertical="center" wrapText="1"/>
    </xf>
    <xf numFmtId="0" fontId="15" fillId="0" borderId="0" xfId="1" applyFont="1" applyFill="1" applyBorder="1"/>
    <xf numFmtId="0" fontId="4" fillId="0" borderId="1" xfId="1" applyFont="1" applyFill="1" applyBorder="1"/>
    <xf numFmtId="0" fontId="2" fillId="0" borderId="33" xfId="1" applyFont="1" applyFill="1" applyBorder="1"/>
    <xf numFmtId="0" fontId="2" fillId="0" borderId="42" xfId="1" applyFont="1" applyFill="1" applyBorder="1"/>
    <xf numFmtId="0" fontId="2" fillId="0" borderId="37" xfId="1" applyFont="1" applyFill="1" applyBorder="1"/>
    <xf numFmtId="0" fontId="4" fillId="0" borderId="4" xfId="1" applyFont="1" applyFill="1" applyBorder="1"/>
    <xf numFmtId="14" fontId="4" fillId="0" borderId="0" xfId="1" applyNumberFormat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43" fontId="2" fillId="0" borderId="5" xfId="1" applyNumberFormat="1" applyFont="1" applyFill="1" applyBorder="1"/>
    <xf numFmtId="0" fontId="16" fillId="0" borderId="0" xfId="1" applyFont="1" applyFill="1" applyBorder="1"/>
    <xf numFmtId="43" fontId="2" fillId="0" borderId="20" xfId="1" applyNumberFormat="1" applyFont="1" applyFill="1" applyBorder="1"/>
    <xf numFmtId="43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/>
    <xf numFmtId="43" fontId="2" fillId="0" borderId="5" xfId="1" applyNumberFormat="1" applyFont="1" applyFill="1" applyBorder="1" applyAlignment="1">
      <alignment horizontal="right"/>
    </xf>
    <xf numFmtId="0" fontId="9" fillId="0" borderId="1" xfId="1" applyFont="1" applyFill="1" applyBorder="1"/>
    <xf numFmtId="0" fontId="5" fillId="0" borderId="2" xfId="1" applyFont="1" applyFill="1" applyBorder="1"/>
    <xf numFmtId="0" fontId="17" fillId="0" borderId="2" xfId="1" applyFont="1" applyFill="1" applyBorder="1"/>
    <xf numFmtId="0" fontId="5" fillId="0" borderId="3" xfId="1" applyFont="1" applyFill="1" applyBorder="1"/>
    <xf numFmtId="0" fontId="5" fillId="0" borderId="5" xfId="1" applyFont="1" applyFill="1" applyBorder="1"/>
    <xf numFmtId="0" fontId="5" fillId="0" borderId="6" xfId="1" applyFont="1" applyFill="1" applyBorder="1"/>
    <xf numFmtId="0" fontId="5" fillId="0" borderId="7" xfId="1" applyFont="1" applyFill="1" applyBorder="1"/>
    <xf numFmtId="43" fontId="5" fillId="0" borderId="7" xfId="1" applyNumberFormat="1" applyFont="1" applyFill="1" applyBorder="1"/>
    <xf numFmtId="0" fontId="5" fillId="0" borderId="8" xfId="1" applyFont="1" applyFill="1" applyBorder="1"/>
    <xf numFmtId="43" fontId="5" fillId="0" borderId="0" xfId="1" applyNumberFormat="1" applyFont="1" applyFill="1"/>
    <xf numFmtId="10" fontId="2" fillId="0" borderId="6" xfId="1" applyNumberFormat="1" applyFont="1" applyFill="1" applyBorder="1"/>
    <xf numFmtId="10" fontId="2" fillId="0" borderId="7" xfId="1" applyNumberFormat="1" applyFont="1" applyFill="1" applyBorder="1"/>
    <xf numFmtId="10" fontId="2" fillId="0" borderId="8" xfId="1" applyNumberFormat="1" applyFont="1" applyFill="1" applyBorder="1" applyAlignment="1">
      <alignment horizontal="right"/>
    </xf>
    <xf numFmtId="44" fontId="5" fillId="0" borderId="0" xfId="1" applyNumberFormat="1" applyFont="1" applyFill="1"/>
    <xf numFmtId="0" fontId="9" fillId="0" borderId="24" xfId="1" applyFont="1" applyFill="1" applyBorder="1" applyAlignment="1">
      <alignment vertical="top"/>
    </xf>
    <xf numFmtId="0" fontId="2" fillId="0" borderId="15" xfId="1" applyFont="1" applyFill="1" applyBorder="1" applyAlignment="1">
      <alignment horizontal="right"/>
    </xf>
    <xf numFmtId="0" fontId="9" fillId="0" borderId="6" xfId="1" applyFont="1" applyFill="1" applyBorder="1" applyAlignment="1">
      <alignment horizontal="left" vertical="top" wrapText="1"/>
    </xf>
    <xf numFmtId="0" fontId="9" fillId="0" borderId="7" xfId="1" applyFont="1" applyFill="1" applyBorder="1" applyAlignment="1">
      <alignment horizontal="left" vertical="top" wrapText="1"/>
    </xf>
    <xf numFmtId="0" fontId="9" fillId="0" borderId="8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top" wrapText="1"/>
    </xf>
    <xf numFmtId="43" fontId="8" fillId="0" borderId="0" xfId="1" applyNumberFormat="1" applyFont="1" applyFill="1" applyBorder="1"/>
    <xf numFmtId="43" fontId="2" fillId="0" borderId="21" xfId="1" applyNumberFormat="1" applyFont="1" applyFill="1" applyBorder="1"/>
    <xf numFmtId="0" fontId="15" fillId="0" borderId="33" xfId="1" applyFont="1" applyFill="1" applyBorder="1"/>
    <xf numFmtId="0" fontId="4" fillId="0" borderId="21" xfId="1" applyFont="1" applyFill="1" applyBorder="1" applyAlignment="1">
      <alignment horizontal="right"/>
    </xf>
    <xf numFmtId="0" fontId="4" fillId="0" borderId="20" xfId="1" applyFont="1" applyFill="1" applyBorder="1" applyAlignment="1">
      <alignment horizontal="right"/>
    </xf>
    <xf numFmtId="168" fontId="2" fillId="0" borderId="0" xfId="1" applyNumberFormat="1" applyFont="1" applyFill="1" applyBorder="1" applyAlignment="1">
      <alignment horizontal="right"/>
    </xf>
    <xf numFmtId="168" fontId="2" fillId="0" borderId="0" xfId="1" applyNumberFormat="1" applyFont="1" applyFill="1" applyBorder="1"/>
    <xf numFmtId="43" fontId="18" fillId="0" borderId="0" xfId="1" applyNumberFormat="1" applyFont="1" applyFill="1" applyBorder="1"/>
    <xf numFmtId="0" fontId="18" fillId="0" borderId="0" xfId="1" applyFont="1" applyFill="1" applyBorder="1" applyAlignment="1">
      <alignment horizontal="center"/>
    </xf>
    <xf numFmtId="39" fontId="2" fillId="0" borderId="0" xfId="1" applyNumberFormat="1" applyFont="1" applyFill="1" applyBorder="1"/>
    <xf numFmtId="39" fontId="18" fillId="0" borderId="0" xfId="1" applyNumberFormat="1" applyFont="1" applyFill="1" applyBorder="1"/>
    <xf numFmtId="0" fontId="17" fillId="0" borderId="0" xfId="1" applyFont="1" applyFill="1" applyBorder="1"/>
    <xf numFmtId="0" fontId="2" fillId="0" borderId="8" xfId="1" applyFont="1" applyFill="1" applyBorder="1"/>
    <xf numFmtId="0" fontId="2" fillId="0" borderId="44" xfId="1" applyFont="1" applyFill="1" applyBorder="1" applyAlignment="1">
      <alignment horizontal="center"/>
    </xf>
    <xf numFmtId="0" fontId="2" fillId="0" borderId="43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43" fontId="19" fillId="0" borderId="0" xfId="1" applyNumberFormat="1" applyFont="1" applyFill="1" applyBorder="1"/>
    <xf numFmtId="0" fontId="2" fillId="0" borderId="40" xfId="1" applyFont="1" applyFill="1" applyBorder="1"/>
    <xf numFmtId="43" fontId="20" fillId="0" borderId="0" xfId="1" applyNumberFormat="1" applyFont="1" applyFill="1" applyBorder="1"/>
    <xf numFmtId="43" fontId="1" fillId="0" borderId="0" xfId="1" applyNumberFormat="1" applyFont="1" applyFill="1" applyBorder="1"/>
    <xf numFmtId="0" fontId="20" fillId="0" borderId="0" xfId="1" applyFont="1" applyFill="1" applyBorder="1"/>
    <xf numFmtId="43" fontId="21" fillId="0" borderId="0" xfId="1" applyNumberFormat="1" applyFont="1" applyFill="1" applyBorder="1"/>
    <xf numFmtId="44" fontId="1" fillId="0" borderId="0" xfId="1" applyNumberFormat="1" applyFont="1" applyFill="1" applyBorder="1" applyAlignment="1">
      <alignment horizontal="left"/>
    </xf>
    <xf numFmtId="0" fontId="2" fillId="0" borderId="0" xfId="1" applyFont="1" applyFill="1" applyAlignment="1"/>
    <xf numFmtId="0" fontId="2" fillId="0" borderId="0" xfId="1" applyFont="1" applyFill="1" applyAlignment="1">
      <alignment horizontal="centerContinuous"/>
    </xf>
    <xf numFmtId="0" fontId="4" fillId="0" borderId="0" xfId="1" applyFont="1" applyFill="1" applyAlignment="1">
      <alignment horizontal="centerContinuous"/>
    </xf>
    <xf numFmtId="10" fontId="22" fillId="0" borderId="0" xfId="1" applyNumberFormat="1" applyFont="1" applyFill="1"/>
    <xf numFmtId="0" fontId="23" fillId="0" borderId="0" xfId="1" applyFont="1" applyFill="1"/>
    <xf numFmtId="0" fontId="4" fillId="0" borderId="0" xfId="1" applyNumberFormat="1" applyFont="1" applyFill="1" applyAlignment="1" applyProtection="1">
      <alignment horizontal="left"/>
      <protection locked="0"/>
    </xf>
    <xf numFmtId="0" fontId="2" fillId="0" borderId="0" xfId="1" applyNumberFormat="1" applyFont="1" applyFill="1" applyAlignment="1" applyProtection="1">
      <alignment horizontal="left"/>
      <protection locked="0"/>
    </xf>
    <xf numFmtId="3" fontId="2" fillId="0" borderId="0" xfId="1" applyNumberFormat="1" applyFont="1" applyFill="1" applyAlignment="1">
      <alignment horizontal="right"/>
    </xf>
    <xf numFmtId="0" fontId="24" fillId="0" borderId="0" xfId="1" applyFont="1" applyFill="1" applyAlignment="1">
      <alignment horizontal="left"/>
    </xf>
    <xf numFmtId="0" fontId="24" fillId="0" borderId="0" xfId="1" applyFont="1" applyFill="1"/>
    <xf numFmtId="3" fontId="2" fillId="0" borderId="21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/>
    <xf numFmtId="3" fontId="2" fillId="0" borderId="14" xfId="1" applyNumberFormat="1" applyFont="1" applyFill="1" applyBorder="1" applyAlignment="1" applyProtection="1">
      <alignment horizontal="fill"/>
      <protection locked="0"/>
    </xf>
    <xf numFmtId="3" fontId="2" fillId="0" borderId="0" xfId="1" applyNumberFormat="1" applyFont="1" applyFill="1" applyAlignment="1" applyProtection="1">
      <alignment horizontal="fill"/>
      <protection locked="0"/>
    </xf>
    <xf numFmtId="0" fontId="3" fillId="0" borderId="0" xfId="1" applyFont="1" applyFill="1"/>
    <xf numFmtId="14" fontId="2" fillId="0" borderId="0" xfId="1" applyNumberFormat="1" applyFont="1" applyFill="1" applyBorder="1" applyAlignment="1">
      <alignment horizontal="left"/>
    </xf>
    <xf numFmtId="0" fontId="7" fillId="0" borderId="0" xfId="1" applyFont="1" applyFill="1" applyBorder="1" applyAlignment="1" applyProtection="1">
      <alignment horizontal="left"/>
    </xf>
    <xf numFmtId="0" fontId="7" fillId="0" borderId="7" xfId="1" applyFont="1" applyFill="1" applyBorder="1" applyAlignment="1" applyProtection="1">
      <alignment horizontal="left"/>
    </xf>
    <xf numFmtId="164" fontId="2" fillId="0" borderId="13" xfId="1" applyNumberFormat="1" applyFont="1" applyFill="1" applyBorder="1" applyAlignment="1">
      <alignment horizontal="center"/>
    </xf>
    <xf numFmtId="43" fontId="2" fillId="0" borderId="12" xfId="1" applyNumberFormat="1" applyFont="1" applyFill="1" applyBorder="1" applyAlignment="1">
      <alignment horizontal="center"/>
    </xf>
    <xf numFmtId="43" fontId="2" fillId="0" borderId="14" xfId="1" applyNumberFormat="1" applyFont="1" applyFill="1" applyBorder="1" applyAlignment="1">
      <alignment horizontal="center"/>
    </xf>
    <xf numFmtId="43" fontId="2" fillId="0" borderId="12" xfId="1" applyNumberFormat="1" applyFont="1" applyFill="1" applyBorder="1"/>
    <xf numFmtId="10" fontId="2" fillId="0" borderId="12" xfId="1" applyNumberFormat="1" applyFont="1" applyFill="1" applyBorder="1" applyAlignment="1">
      <alignment horizontal="center"/>
    </xf>
    <xf numFmtId="14" fontId="2" fillId="0" borderId="15" xfId="1" applyNumberFormat="1" applyFont="1" applyFill="1" applyBorder="1" applyAlignment="1">
      <alignment horizontal="center"/>
    </xf>
    <xf numFmtId="0" fontId="4" fillId="0" borderId="12" xfId="1" applyFont="1" applyFill="1" applyBorder="1" applyAlignment="1">
      <alignment horizontal="center"/>
    </xf>
    <xf numFmtId="0" fontId="4" fillId="0" borderId="26" xfId="1" applyFont="1" applyFill="1" applyBorder="1" applyAlignment="1">
      <alignment horizontal="center" wrapText="1"/>
    </xf>
    <xf numFmtId="0" fontId="4" fillId="0" borderId="14" xfId="1" applyFont="1" applyFill="1" applyBorder="1" applyAlignment="1">
      <alignment horizontal="center" wrapText="1"/>
    </xf>
    <xf numFmtId="0" fontId="4" fillId="0" borderId="15" xfId="1" applyFont="1" applyFill="1" applyBorder="1" applyAlignment="1">
      <alignment horizontal="center" wrapText="1"/>
    </xf>
    <xf numFmtId="43" fontId="2" fillId="0" borderId="15" xfId="1" applyNumberFormat="1" applyFont="1" applyFill="1" applyBorder="1" applyAlignment="1">
      <alignment horizontal="right"/>
    </xf>
    <xf numFmtId="0" fontId="4" fillId="0" borderId="18" xfId="1" applyFont="1" applyFill="1" applyBorder="1" applyAlignment="1">
      <alignment horizontal="center"/>
    </xf>
    <xf numFmtId="0" fontId="8" fillId="0" borderId="27" xfId="1" applyFont="1" applyFill="1" applyBorder="1" applyAlignment="1">
      <alignment horizontal="center"/>
    </xf>
    <xf numFmtId="0" fontId="8" fillId="0" borderId="21" xfId="1" applyFont="1" applyFill="1" applyBorder="1" applyAlignment="1">
      <alignment horizontal="center"/>
    </xf>
    <xf numFmtId="0" fontId="8" fillId="0" borderId="20" xfId="1" applyFont="1" applyFill="1" applyBorder="1" applyAlignment="1">
      <alignment horizontal="center"/>
    </xf>
    <xf numFmtId="43" fontId="2" fillId="0" borderId="28" xfId="1" applyNumberFormat="1" applyFont="1" applyFill="1" applyBorder="1" applyAlignment="1">
      <alignment horizontal="right"/>
    </xf>
    <xf numFmtId="0" fontId="2" fillId="0" borderId="4" xfId="1" applyFont="1" applyFill="1" applyBorder="1" applyAlignment="1">
      <alignment horizontal="left" indent="3"/>
    </xf>
    <xf numFmtId="10" fontId="2" fillId="0" borderId="29" xfId="1" applyNumberFormat="1" applyFont="1" applyFill="1" applyBorder="1" applyAlignment="1">
      <alignment horizontal="center"/>
    </xf>
    <xf numFmtId="2" fontId="2" fillId="0" borderId="26" xfId="1" applyNumberFormat="1" applyFont="1" applyFill="1" applyBorder="1" applyAlignment="1"/>
    <xf numFmtId="2" fontId="2" fillId="0" borderId="14" xfId="1" applyNumberFormat="1" applyFont="1" applyFill="1" applyBorder="1" applyAlignment="1">
      <alignment horizontal="center"/>
    </xf>
    <xf numFmtId="2" fontId="2" fillId="0" borderId="15" xfId="1" applyNumberFormat="1" applyFont="1" applyFill="1" applyBorder="1" applyAlignment="1"/>
    <xf numFmtId="43" fontId="4" fillId="0" borderId="28" xfId="1" applyNumberFormat="1" applyFont="1" applyFill="1" applyBorder="1" applyAlignment="1">
      <alignment horizontal="right"/>
    </xf>
    <xf numFmtId="2" fontId="2" fillId="0" borderId="29" xfId="1" applyNumberFormat="1" applyFont="1" applyFill="1" applyBorder="1" applyAlignment="1"/>
    <xf numFmtId="2" fontId="2" fillId="0" borderId="0" xfId="1" applyNumberFormat="1" applyFont="1" applyFill="1" applyBorder="1" applyAlignment="1">
      <alignment horizontal="center"/>
    </xf>
    <xf numFmtId="2" fontId="2" fillId="0" borderId="5" xfId="1" applyNumberFormat="1" applyFont="1" applyFill="1" applyBorder="1" applyAlignment="1"/>
    <xf numFmtId="2" fontId="2" fillId="0" borderId="27" xfId="1" applyNumberFormat="1" applyFont="1" applyFill="1" applyBorder="1" applyAlignment="1"/>
    <xf numFmtId="2" fontId="2" fillId="0" borderId="21" xfId="1" applyNumberFormat="1" applyFont="1" applyFill="1" applyBorder="1" applyAlignment="1">
      <alignment horizontal="center"/>
    </xf>
    <xf numFmtId="2" fontId="2" fillId="0" borderId="20" xfId="1" applyNumberFormat="1" applyFont="1" applyFill="1" applyBorder="1" applyAlignment="1"/>
    <xf numFmtId="0" fontId="2" fillId="0" borderId="5" xfId="1" applyFont="1" applyFill="1" applyBorder="1" applyAlignment="1">
      <alignment horizontal="right"/>
    </xf>
    <xf numFmtId="0" fontId="2" fillId="0" borderId="9" xfId="1" applyFont="1" applyFill="1" applyBorder="1" applyAlignment="1">
      <alignment horizontal="left" indent="3"/>
    </xf>
    <xf numFmtId="43" fontId="2" fillId="0" borderId="10" xfId="1" applyNumberFormat="1" applyFont="1" applyFill="1" applyBorder="1" applyAlignment="1">
      <alignment horizontal="center"/>
    </xf>
    <xf numFmtId="10" fontId="4" fillId="0" borderId="30" xfId="1" applyNumberFormat="1" applyFont="1" applyFill="1" applyBorder="1" applyAlignment="1"/>
    <xf numFmtId="10" fontId="4" fillId="0" borderId="22" xfId="1" applyNumberFormat="1" applyFont="1" applyFill="1" applyBorder="1" applyAlignment="1">
      <alignment horizontal="center"/>
    </xf>
    <xf numFmtId="10" fontId="4" fillId="0" borderId="31" xfId="1" applyNumberFormat="1" applyFont="1" applyFill="1" applyBorder="1" applyAlignment="1"/>
    <xf numFmtId="37" fontId="2" fillId="0" borderId="28" xfId="1" applyNumberFormat="1" applyFont="1" applyFill="1" applyBorder="1" applyAlignment="1">
      <alignment horizontal="right"/>
    </xf>
    <xf numFmtId="10" fontId="4" fillId="0" borderId="29" xfId="1" applyNumberFormat="1" applyFont="1" applyFill="1" applyBorder="1"/>
    <xf numFmtId="2" fontId="4" fillId="0" borderId="32" xfId="1" applyNumberFormat="1" applyFont="1" applyFill="1" applyBorder="1" applyAlignment="1">
      <alignment horizontal="center"/>
    </xf>
    <xf numFmtId="2" fontId="4" fillId="0" borderId="7" xfId="1" applyNumberFormat="1" applyFont="1" applyFill="1" applyBorder="1" applyAlignment="1">
      <alignment horizontal="center"/>
    </xf>
    <xf numFmtId="2" fontId="4" fillId="0" borderId="8" xfId="1" applyNumberFormat="1" applyFont="1" applyFill="1" applyBorder="1" applyAlignment="1"/>
    <xf numFmtId="0" fontId="4" fillId="0" borderId="33" xfId="1" applyFont="1" applyFill="1" applyBorder="1"/>
    <xf numFmtId="0" fontId="2" fillId="0" borderId="34" xfId="1" applyFont="1" applyFill="1" applyBorder="1"/>
    <xf numFmtId="10" fontId="4" fillId="0" borderId="35" xfId="1" applyNumberFormat="1" applyFont="1" applyFill="1" applyBorder="1"/>
    <xf numFmtId="2" fontId="4" fillId="0" borderId="0" xfId="1" applyNumberFormat="1" applyFont="1" applyFill="1" applyBorder="1" applyAlignment="1">
      <alignment horizontal="center"/>
    </xf>
    <xf numFmtId="2" fontId="4" fillId="0" borderId="5" xfId="1" applyNumberFormat="1" applyFont="1" applyFill="1" applyBorder="1" applyAlignment="1">
      <alignment horizontal="center"/>
    </xf>
    <xf numFmtId="43" fontId="2" fillId="0" borderId="36" xfId="1" applyNumberFormat="1" applyFont="1" applyFill="1" applyBorder="1" applyAlignment="1">
      <alignment horizontal="right"/>
    </xf>
    <xf numFmtId="0" fontId="9" fillId="0" borderId="1" xfId="1" applyFont="1" applyFill="1" applyBorder="1" applyAlignment="1">
      <alignment horizontal="left" vertical="top" wrapText="1"/>
    </xf>
    <xf numFmtId="0" fontId="9" fillId="0" borderId="2" xfId="1" applyFont="1" applyFill="1" applyBorder="1" applyAlignment="1">
      <alignment horizontal="left" vertical="top" wrapText="1"/>
    </xf>
    <xf numFmtId="0" fontId="9" fillId="0" borderId="3" xfId="1" applyFont="1" applyFill="1" applyBorder="1" applyAlignment="1">
      <alignment horizontal="left" vertical="top" wrapText="1"/>
    </xf>
    <xf numFmtId="0" fontId="9" fillId="0" borderId="4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top" wrapText="1"/>
    </xf>
    <xf numFmtId="0" fontId="9" fillId="0" borderId="5" xfId="1" applyFont="1" applyFill="1" applyBorder="1" applyAlignment="1">
      <alignment horizontal="left" vertical="top" wrapText="1"/>
    </xf>
    <xf numFmtId="43" fontId="4" fillId="0" borderId="5" xfId="1" applyNumberFormat="1" applyFont="1" applyFill="1" applyBorder="1" applyAlignment="1">
      <alignment horizontal="right"/>
    </xf>
    <xf numFmtId="0" fontId="3" fillId="0" borderId="33" xfId="1" applyFont="1" applyFill="1" applyBorder="1" applyAlignment="1">
      <alignment horizontal="center"/>
    </xf>
    <xf numFmtId="0" fontId="3" fillId="0" borderId="37" xfId="1" applyFont="1" applyFill="1" applyBorder="1" applyAlignment="1">
      <alignment horizontal="center"/>
    </xf>
    <xf numFmtId="10" fontId="2" fillId="0" borderId="5" xfId="1" applyNumberFormat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10" fontId="2" fillId="0" borderId="8" xfId="1" applyNumberFormat="1" applyFont="1" applyFill="1" applyBorder="1" applyAlignment="1">
      <alignment horizontal="center"/>
    </xf>
    <xf numFmtId="4" fontId="2" fillId="0" borderId="13" xfId="1" applyNumberFormat="1" applyFont="1" applyFill="1" applyBorder="1" applyAlignment="1">
      <alignment horizontal="right"/>
    </xf>
    <xf numFmtId="40" fontId="2" fillId="0" borderId="5" xfId="1" applyNumberFormat="1" applyFont="1" applyFill="1" applyBorder="1" applyAlignment="1">
      <alignment horizontal="right"/>
    </xf>
    <xf numFmtId="4" fontId="2" fillId="0" borderId="18" xfId="1" applyNumberFormat="1" applyFont="1" applyFill="1" applyBorder="1" applyAlignment="1">
      <alignment horizontal="right"/>
    </xf>
    <xf numFmtId="43" fontId="2" fillId="0" borderId="20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3" fontId="4" fillId="0" borderId="38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43" fontId="2" fillId="0" borderId="13" xfId="1" quotePrefix="1" applyNumberFormat="1" applyFont="1" applyFill="1" applyBorder="1" applyAlignment="1">
      <alignment horizontal="right"/>
    </xf>
    <xf numFmtId="0" fontId="2" fillId="0" borderId="13" xfId="1" quotePrefix="1" applyFont="1" applyFill="1" applyBorder="1" applyAlignment="1">
      <alignment horizontal="right"/>
    </xf>
    <xf numFmtId="43" fontId="2" fillId="0" borderId="38" xfId="1" quotePrefix="1" applyNumberFormat="1" applyFont="1" applyFill="1" applyBorder="1" applyAlignment="1">
      <alignment horizontal="right"/>
    </xf>
    <xf numFmtId="3" fontId="2" fillId="0" borderId="13" xfId="1" quotePrefix="1" applyNumberFormat="1" applyFont="1" applyFill="1" applyBorder="1" applyAlignment="1">
      <alignment horizontal="right"/>
    </xf>
    <xf numFmtId="43" fontId="2" fillId="0" borderId="28" xfId="1" quotePrefix="1" applyNumberFormat="1" applyFont="1" applyFill="1" applyBorder="1" applyAlignment="1">
      <alignment horizontal="right"/>
    </xf>
    <xf numFmtId="43" fontId="4" fillId="0" borderId="16" xfId="1" applyNumberFormat="1" applyFont="1" applyFill="1" applyBorder="1"/>
    <xf numFmtId="4" fontId="2" fillId="0" borderId="13" xfId="1" applyNumberFormat="1" applyFont="1" applyFill="1" applyBorder="1"/>
    <xf numFmtId="4" fontId="4" fillId="0" borderId="13" xfId="1" applyNumberFormat="1" applyFont="1" applyFill="1" applyBorder="1"/>
    <xf numFmtId="0" fontId="4" fillId="0" borderId="16" xfId="1" applyFont="1" applyFill="1" applyBorder="1"/>
    <xf numFmtId="0" fontId="4" fillId="0" borderId="5" xfId="1" applyFont="1" applyFill="1" applyBorder="1"/>
    <xf numFmtId="0" fontId="4" fillId="0" borderId="17" xfId="1" applyFont="1" applyFill="1" applyBorder="1"/>
    <xf numFmtId="10" fontId="2" fillId="0" borderId="18" xfId="1" applyNumberFormat="1" applyFont="1" applyFill="1" applyBorder="1" applyAlignment="1">
      <alignment horizontal="right"/>
    </xf>
    <xf numFmtId="3" fontId="4" fillId="0" borderId="18" xfId="1" applyNumberFormat="1" applyFont="1" applyFill="1" applyBorder="1" applyAlignment="1">
      <alignment horizontal="right"/>
    </xf>
    <xf numFmtId="43" fontId="4" fillId="0" borderId="36" xfId="1" applyNumberFormat="1" applyFont="1" applyFill="1" applyBorder="1" applyAlignment="1">
      <alignment horizontal="right"/>
    </xf>
    <xf numFmtId="43" fontId="2" fillId="0" borderId="8" xfId="1" applyNumberFormat="1" applyFont="1" applyFill="1" applyBorder="1" applyAlignment="1">
      <alignment horizontal="left"/>
    </xf>
    <xf numFmtId="0" fontId="3" fillId="0" borderId="0" xfId="1" quotePrefix="1" applyFont="1" applyFill="1"/>
    <xf numFmtId="14" fontId="2" fillId="0" borderId="2" xfId="1" applyNumberFormat="1" applyFont="1" applyFill="1" applyBorder="1" applyAlignment="1">
      <alignment horizontal="center"/>
    </xf>
    <xf numFmtId="14" fontId="2" fillId="0" borderId="3" xfId="1" applyNumberFormat="1" applyFont="1" applyFill="1" applyBorder="1" applyAlignment="1">
      <alignment horizontal="center"/>
    </xf>
    <xf numFmtId="14" fontId="2" fillId="0" borderId="7" xfId="1" applyNumberFormat="1" applyFont="1" applyFill="1" applyBorder="1" applyAlignment="1">
      <alignment horizontal="center"/>
    </xf>
    <xf numFmtId="14" fontId="2" fillId="0" borderId="8" xfId="1" applyNumberFormat="1" applyFont="1" applyFill="1" applyBorder="1" applyAlignment="1">
      <alignment horizontal="center"/>
    </xf>
    <xf numFmtId="14" fontId="4" fillId="0" borderId="20" xfId="1" applyNumberFormat="1" applyFont="1" applyFill="1" applyBorder="1" applyAlignment="1">
      <alignment horizontal="center"/>
    </xf>
    <xf numFmtId="44" fontId="2" fillId="0" borderId="8" xfId="1" applyNumberFormat="1" applyFont="1" applyFill="1" applyBorder="1"/>
    <xf numFmtId="14" fontId="4" fillId="0" borderId="43" xfId="1" applyNumberFormat="1" applyFont="1" applyFill="1" applyBorder="1" applyAlignment="1">
      <alignment horizontal="center"/>
    </xf>
    <xf numFmtId="8" fontId="2" fillId="0" borderId="5" xfId="1" applyNumberFormat="1" applyFont="1" applyFill="1" applyBorder="1" applyAlignment="1">
      <alignment horizontal="right"/>
    </xf>
    <xf numFmtId="10" fontId="2" fillId="0" borderId="5" xfId="1" applyNumberFormat="1" applyFont="1" applyFill="1" applyBorder="1" applyAlignment="1">
      <alignment horizontal="right"/>
    </xf>
    <xf numFmtId="10" fontId="2" fillId="0" borderId="5" xfId="1" applyNumberFormat="1" applyFont="1" applyFill="1" applyBorder="1"/>
    <xf numFmtId="39" fontId="2" fillId="0" borderId="5" xfId="1" applyNumberFormat="1" applyFont="1" applyFill="1" applyBorder="1"/>
    <xf numFmtId="0" fontId="2" fillId="0" borderId="5" xfId="1" applyNumberFormat="1" applyFont="1" applyFill="1" applyBorder="1"/>
    <xf numFmtId="43" fontId="2" fillId="0" borderId="28" xfId="1" applyNumberFormat="1" applyFont="1" applyFill="1" applyBorder="1"/>
    <xf numFmtId="169" fontId="4" fillId="0" borderId="0" xfId="1" applyNumberFormat="1" applyFont="1" applyFill="1" applyAlignment="1">
      <alignment horizontal="centerContinuous"/>
    </xf>
    <xf numFmtId="42" fontId="2" fillId="0" borderId="0" xfId="1" applyNumberFormat="1" applyFont="1" applyFill="1" applyAlignment="1">
      <alignment horizontal="right"/>
    </xf>
    <xf numFmtId="37" fontId="2" fillId="0" borderId="21" xfId="1" applyNumberFormat="1" applyFont="1" applyFill="1" applyBorder="1" applyAlignment="1">
      <alignment horizontal="right"/>
    </xf>
    <xf numFmtId="3" fontId="24" fillId="0" borderId="0" xfId="1" applyNumberFormat="1" applyFont="1" applyFill="1"/>
    <xf numFmtId="42" fontId="4" fillId="0" borderId="45" xfId="1" applyNumberFormat="1" applyFont="1" applyFill="1" applyBorder="1" applyAlignment="1">
      <alignment horizontal="right"/>
    </xf>
    <xf numFmtId="3" fontId="2" fillId="0" borderId="45" xfId="1" applyNumberFormat="1" applyFont="1" applyFill="1" applyBorder="1" applyAlignment="1">
      <alignment horizontal="right"/>
    </xf>
  </cellXfs>
  <cellStyles count="2">
    <cellStyle name="Normal" xfId="0" builtinId="0"/>
    <cellStyle name="Normal 10" xfId="1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 rot="-5400000">
          <a:off x="8858250" y="62103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 rot="-5400000">
          <a:off x="8858250" y="43719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4" name="AutoShape 5"/>
        <xdr:cNvSpPr>
          <a:spLocks noChangeArrowheads="1"/>
        </xdr:cNvSpPr>
      </xdr:nvSpPr>
      <xdr:spPr bwMode="auto">
        <a:xfrm rot="-5400000">
          <a:off x="8858250" y="46958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 rot="-5400000">
          <a:off x="12982575" y="257460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 rot="-5400000">
          <a:off x="12982575" y="257460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/>
        <xdr:cNvSpPr>
          <a:spLocks noChangeArrowheads="1"/>
        </xdr:cNvSpPr>
      </xdr:nvSpPr>
      <xdr:spPr bwMode="auto">
        <a:xfrm rot="-5400000">
          <a:off x="18278475" y="197643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9525</xdr:colOff>
      <xdr:row>28</xdr:row>
      <xdr:rowOff>0</xdr:rowOff>
    </xdr:from>
    <xdr:to>
      <xdr:col>7</xdr:col>
      <xdr:colOff>9525</xdr:colOff>
      <xdr:row>30</xdr:row>
      <xdr:rowOff>57150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 rot="-5400000">
          <a:off x="690562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30</xdr:row>
      <xdr:rowOff>0</xdr:rowOff>
    </xdr:from>
    <xdr:to>
      <xdr:col>7</xdr:col>
      <xdr:colOff>9525</xdr:colOff>
      <xdr:row>32</xdr:row>
      <xdr:rowOff>57150</xdr:rowOff>
    </xdr:to>
    <xdr:sp macro="" textlink="">
      <xdr:nvSpPr>
        <xdr:cNvPr id="9" name="AutoShape 5"/>
        <xdr:cNvSpPr>
          <a:spLocks noChangeArrowheads="1"/>
        </xdr:cNvSpPr>
      </xdr:nvSpPr>
      <xdr:spPr bwMode="auto">
        <a:xfrm rot="-5400000">
          <a:off x="690562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259558</xdr:colOff>
      <xdr:row>28</xdr:row>
      <xdr:rowOff>130969</xdr:rowOff>
    </xdr:from>
    <xdr:to>
      <xdr:col>8</xdr:col>
      <xdr:colOff>259558</xdr:colOff>
      <xdr:row>31</xdr:row>
      <xdr:rowOff>21431</xdr:rowOff>
    </xdr:to>
    <xdr:sp macro="" textlink="">
      <xdr:nvSpPr>
        <xdr:cNvPr id="10" name="AutoShape 3"/>
        <xdr:cNvSpPr>
          <a:spLocks noChangeArrowheads="1"/>
        </xdr:cNvSpPr>
      </xdr:nvSpPr>
      <xdr:spPr bwMode="auto">
        <a:xfrm rot="-5400000">
          <a:off x="8701089" y="4881563"/>
          <a:ext cx="376237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1" name="AutoShape 5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26</xdr:row>
      <xdr:rowOff>0</xdr:rowOff>
    </xdr:from>
    <xdr:to>
      <xdr:col>7</xdr:col>
      <xdr:colOff>9525</xdr:colOff>
      <xdr:row>28</xdr:row>
      <xdr:rowOff>57150</xdr:rowOff>
    </xdr:to>
    <xdr:sp macro="" textlink="">
      <xdr:nvSpPr>
        <xdr:cNvPr id="12" name="AutoShape 3"/>
        <xdr:cNvSpPr>
          <a:spLocks noChangeArrowheads="1"/>
        </xdr:cNvSpPr>
      </xdr:nvSpPr>
      <xdr:spPr bwMode="auto">
        <a:xfrm rot="-5400000">
          <a:off x="6905625" y="44291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26</xdr:row>
      <xdr:rowOff>0</xdr:rowOff>
    </xdr:from>
    <xdr:to>
      <xdr:col>8</xdr:col>
      <xdr:colOff>9525</xdr:colOff>
      <xdr:row>28</xdr:row>
      <xdr:rowOff>57150</xdr:rowOff>
    </xdr:to>
    <xdr:sp macro="" textlink="">
      <xdr:nvSpPr>
        <xdr:cNvPr id="13" name="AutoShape 3"/>
        <xdr:cNvSpPr>
          <a:spLocks noChangeArrowheads="1"/>
        </xdr:cNvSpPr>
      </xdr:nvSpPr>
      <xdr:spPr bwMode="auto">
        <a:xfrm rot="-5400000">
          <a:off x="8448675" y="44291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27</xdr:row>
      <xdr:rowOff>0</xdr:rowOff>
    </xdr:from>
    <xdr:to>
      <xdr:col>7</xdr:col>
      <xdr:colOff>9525</xdr:colOff>
      <xdr:row>29</xdr:row>
      <xdr:rowOff>57150</xdr:rowOff>
    </xdr:to>
    <xdr:sp macro="" textlink="">
      <xdr:nvSpPr>
        <xdr:cNvPr id="14" name="AutoShape 3"/>
        <xdr:cNvSpPr>
          <a:spLocks noChangeArrowheads="1"/>
        </xdr:cNvSpPr>
      </xdr:nvSpPr>
      <xdr:spPr bwMode="auto">
        <a:xfrm rot="-5400000">
          <a:off x="690562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5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32</xdr:row>
      <xdr:rowOff>0</xdr:rowOff>
    </xdr:from>
    <xdr:to>
      <xdr:col>7</xdr:col>
      <xdr:colOff>9525</xdr:colOff>
      <xdr:row>34</xdr:row>
      <xdr:rowOff>57150</xdr:rowOff>
    </xdr:to>
    <xdr:sp macro="" textlink="">
      <xdr:nvSpPr>
        <xdr:cNvPr id="16" name="AutoShape 3"/>
        <xdr:cNvSpPr>
          <a:spLocks noChangeArrowheads="1"/>
        </xdr:cNvSpPr>
      </xdr:nvSpPr>
      <xdr:spPr bwMode="auto">
        <a:xfrm rot="-5400000">
          <a:off x="688657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7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33</xdr:row>
      <xdr:rowOff>0</xdr:rowOff>
    </xdr:from>
    <xdr:to>
      <xdr:col>7</xdr:col>
      <xdr:colOff>9525</xdr:colOff>
      <xdr:row>35</xdr:row>
      <xdr:rowOff>57150</xdr:rowOff>
    </xdr:to>
    <xdr:sp macro="" textlink="">
      <xdr:nvSpPr>
        <xdr:cNvPr id="18" name="AutoShape 3"/>
        <xdr:cNvSpPr>
          <a:spLocks noChangeArrowheads="1"/>
        </xdr:cNvSpPr>
      </xdr:nvSpPr>
      <xdr:spPr bwMode="auto">
        <a:xfrm rot="-5400000">
          <a:off x="690562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9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34</xdr:row>
      <xdr:rowOff>0</xdr:rowOff>
    </xdr:from>
    <xdr:to>
      <xdr:col>7</xdr:col>
      <xdr:colOff>9525</xdr:colOff>
      <xdr:row>36</xdr:row>
      <xdr:rowOff>57150</xdr:rowOff>
    </xdr:to>
    <xdr:sp macro="" textlink="">
      <xdr:nvSpPr>
        <xdr:cNvPr id="20" name="AutoShape 3"/>
        <xdr:cNvSpPr>
          <a:spLocks noChangeArrowheads="1"/>
        </xdr:cNvSpPr>
      </xdr:nvSpPr>
      <xdr:spPr bwMode="auto">
        <a:xfrm rot="-5400000">
          <a:off x="690562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21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35</xdr:row>
      <xdr:rowOff>0</xdr:rowOff>
    </xdr:from>
    <xdr:to>
      <xdr:col>7</xdr:col>
      <xdr:colOff>9525</xdr:colOff>
      <xdr:row>37</xdr:row>
      <xdr:rowOff>57150</xdr:rowOff>
    </xdr:to>
    <xdr:sp macro="" textlink="">
      <xdr:nvSpPr>
        <xdr:cNvPr id="22" name="AutoShape 3"/>
        <xdr:cNvSpPr>
          <a:spLocks noChangeArrowheads="1"/>
        </xdr:cNvSpPr>
      </xdr:nvSpPr>
      <xdr:spPr bwMode="auto">
        <a:xfrm rot="-5400000">
          <a:off x="690086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23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36</xdr:row>
      <xdr:rowOff>0</xdr:rowOff>
    </xdr:from>
    <xdr:to>
      <xdr:col>7</xdr:col>
      <xdr:colOff>9525</xdr:colOff>
      <xdr:row>38</xdr:row>
      <xdr:rowOff>57150</xdr:rowOff>
    </xdr:to>
    <xdr:sp macro="" textlink="">
      <xdr:nvSpPr>
        <xdr:cNvPr id="24" name="AutoShape 3"/>
        <xdr:cNvSpPr>
          <a:spLocks noChangeArrowheads="1"/>
        </xdr:cNvSpPr>
      </xdr:nvSpPr>
      <xdr:spPr bwMode="auto">
        <a:xfrm rot="-5400000">
          <a:off x="689610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2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37</xdr:row>
      <xdr:rowOff>0</xdr:rowOff>
    </xdr:from>
    <xdr:to>
      <xdr:col>7</xdr:col>
      <xdr:colOff>9525</xdr:colOff>
      <xdr:row>39</xdr:row>
      <xdr:rowOff>57150</xdr:rowOff>
    </xdr:to>
    <xdr:sp macro="" textlink="">
      <xdr:nvSpPr>
        <xdr:cNvPr id="26" name="AutoShape 3"/>
        <xdr:cNvSpPr>
          <a:spLocks noChangeArrowheads="1"/>
        </xdr:cNvSpPr>
      </xdr:nvSpPr>
      <xdr:spPr bwMode="auto">
        <a:xfrm rot="-5400000">
          <a:off x="690086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27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26</xdr:row>
      <xdr:rowOff>0</xdr:rowOff>
    </xdr:from>
    <xdr:to>
      <xdr:col>6</xdr:col>
      <xdr:colOff>9525</xdr:colOff>
      <xdr:row>28</xdr:row>
      <xdr:rowOff>57150</xdr:rowOff>
    </xdr:to>
    <xdr:sp macro="" textlink="">
      <xdr:nvSpPr>
        <xdr:cNvPr id="28" name="AutoShape 3"/>
        <xdr:cNvSpPr>
          <a:spLocks noChangeArrowheads="1"/>
        </xdr:cNvSpPr>
      </xdr:nvSpPr>
      <xdr:spPr bwMode="auto">
        <a:xfrm rot="-5400000">
          <a:off x="5657850" y="44291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26</xdr:row>
      <xdr:rowOff>0</xdr:rowOff>
    </xdr:from>
    <xdr:to>
      <xdr:col>7</xdr:col>
      <xdr:colOff>9525</xdr:colOff>
      <xdr:row>28</xdr:row>
      <xdr:rowOff>57150</xdr:rowOff>
    </xdr:to>
    <xdr:sp macro="" textlink="">
      <xdr:nvSpPr>
        <xdr:cNvPr id="29" name="AutoShape 3"/>
        <xdr:cNvSpPr>
          <a:spLocks noChangeArrowheads="1"/>
        </xdr:cNvSpPr>
      </xdr:nvSpPr>
      <xdr:spPr bwMode="auto">
        <a:xfrm rot="-5400000">
          <a:off x="6905625" y="44291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27</xdr:row>
      <xdr:rowOff>0</xdr:rowOff>
    </xdr:from>
    <xdr:to>
      <xdr:col>6</xdr:col>
      <xdr:colOff>9525</xdr:colOff>
      <xdr:row>29</xdr:row>
      <xdr:rowOff>57150</xdr:rowOff>
    </xdr:to>
    <xdr:sp macro="" textlink="">
      <xdr:nvSpPr>
        <xdr:cNvPr id="30" name="AutoShape 3"/>
        <xdr:cNvSpPr>
          <a:spLocks noChangeArrowheads="1"/>
        </xdr:cNvSpPr>
      </xdr:nvSpPr>
      <xdr:spPr bwMode="auto">
        <a:xfrm rot="-5400000">
          <a:off x="5657850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27</xdr:row>
      <xdr:rowOff>0</xdr:rowOff>
    </xdr:from>
    <xdr:to>
      <xdr:col>7</xdr:col>
      <xdr:colOff>9525</xdr:colOff>
      <xdr:row>29</xdr:row>
      <xdr:rowOff>57150</xdr:rowOff>
    </xdr:to>
    <xdr:sp macro="" textlink="">
      <xdr:nvSpPr>
        <xdr:cNvPr id="31" name="AutoShape 3"/>
        <xdr:cNvSpPr>
          <a:spLocks noChangeArrowheads="1"/>
        </xdr:cNvSpPr>
      </xdr:nvSpPr>
      <xdr:spPr bwMode="auto">
        <a:xfrm rot="-5400000">
          <a:off x="690562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28</xdr:row>
      <xdr:rowOff>0</xdr:rowOff>
    </xdr:from>
    <xdr:to>
      <xdr:col>6</xdr:col>
      <xdr:colOff>9525</xdr:colOff>
      <xdr:row>30</xdr:row>
      <xdr:rowOff>57150</xdr:rowOff>
    </xdr:to>
    <xdr:sp macro="" textlink="">
      <xdr:nvSpPr>
        <xdr:cNvPr id="32" name="AutoShape 3"/>
        <xdr:cNvSpPr>
          <a:spLocks noChangeArrowheads="1"/>
        </xdr:cNvSpPr>
      </xdr:nvSpPr>
      <xdr:spPr bwMode="auto">
        <a:xfrm rot="-5400000">
          <a:off x="5657850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28</xdr:row>
      <xdr:rowOff>0</xdr:rowOff>
    </xdr:from>
    <xdr:to>
      <xdr:col>7</xdr:col>
      <xdr:colOff>9525</xdr:colOff>
      <xdr:row>30</xdr:row>
      <xdr:rowOff>57150</xdr:rowOff>
    </xdr:to>
    <xdr:sp macro="" textlink="">
      <xdr:nvSpPr>
        <xdr:cNvPr id="33" name="AutoShape 3"/>
        <xdr:cNvSpPr>
          <a:spLocks noChangeArrowheads="1"/>
        </xdr:cNvSpPr>
      </xdr:nvSpPr>
      <xdr:spPr bwMode="auto">
        <a:xfrm rot="-5400000">
          <a:off x="690562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32</xdr:row>
      <xdr:rowOff>0</xdr:rowOff>
    </xdr:from>
    <xdr:to>
      <xdr:col>5</xdr:col>
      <xdr:colOff>9525</xdr:colOff>
      <xdr:row>34</xdr:row>
      <xdr:rowOff>57150</xdr:rowOff>
    </xdr:to>
    <xdr:sp macro="" textlink="">
      <xdr:nvSpPr>
        <xdr:cNvPr id="34" name="AutoShape 3"/>
        <xdr:cNvSpPr>
          <a:spLocks noChangeArrowheads="1"/>
        </xdr:cNvSpPr>
      </xdr:nvSpPr>
      <xdr:spPr bwMode="auto">
        <a:xfrm rot="-5400000">
          <a:off x="4019550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32</xdr:row>
      <xdr:rowOff>0</xdr:rowOff>
    </xdr:from>
    <xdr:to>
      <xdr:col>6</xdr:col>
      <xdr:colOff>9525</xdr:colOff>
      <xdr:row>34</xdr:row>
      <xdr:rowOff>57150</xdr:rowOff>
    </xdr:to>
    <xdr:sp macro="" textlink="">
      <xdr:nvSpPr>
        <xdr:cNvPr id="35" name="AutoShape 3"/>
        <xdr:cNvSpPr>
          <a:spLocks noChangeArrowheads="1"/>
        </xdr:cNvSpPr>
      </xdr:nvSpPr>
      <xdr:spPr bwMode="auto">
        <a:xfrm rot="-5400000">
          <a:off x="5638800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32</xdr:row>
      <xdr:rowOff>0</xdr:rowOff>
    </xdr:from>
    <xdr:to>
      <xdr:col>5</xdr:col>
      <xdr:colOff>9525</xdr:colOff>
      <xdr:row>34</xdr:row>
      <xdr:rowOff>57150</xdr:rowOff>
    </xdr:to>
    <xdr:sp macro="" textlink="">
      <xdr:nvSpPr>
        <xdr:cNvPr id="36" name="AutoShape 3"/>
        <xdr:cNvSpPr>
          <a:spLocks noChangeArrowheads="1"/>
        </xdr:cNvSpPr>
      </xdr:nvSpPr>
      <xdr:spPr bwMode="auto">
        <a:xfrm rot="-5400000">
          <a:off x="4019550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33</xdr:row>
      <xdr:rowOff>0</xdr:rowOff>
    </xdr:from>
    <xdr:to>
      <xdr:col>5</xdr:col>
      <xdr:colOff>9525</xdr:colOff>
      <xdr:row>35</xdr:row>
      <xdr:rowOff>57150</xdr:rowOff>
    </xdr:to>
    <xdr:sp macro="" textlink="">
      <xdr:nvSpPr>
        <xdr:cNvPr id="37" name="AutoShape 3"/>
        <xdr:cNvSpPr>
          <a:spLocks noChangeArrowheads="1"/>
        </xdr:cNvSpPr>
      </xdr:nvSpPr>
      <xdr:spPr bwMode="auto">
        <a:xfrm rot="-5400000">
          <a:off x="4038600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33</xdr:row>
      <xdr:rowOff>0</xdr:rowOff>
    </xdr:from>
    <xdr:to>
      <xdr:col>6</xdr:col>
      <xdr:colOff>9525</xdr:colOff>
      <xdr:row>35</xdr:row>
      <xdr:rowOff>57150</xdr:rowOff>
    </xdr:to>
    <xdr:sp macro="" textlink="">
      <xdr:nvSpPr>
        <xdr:cNvPr id="38" name="AutoShape 3"/>
        <xdr:cNvSpPr>
          <a:spLocks noChangeArrowheads="1"/>
        </xdr:cNvSpPr>
      </xdr:nvSpPr>
      <xdr:spPr bwMode="auto">
        <a:xfrm rot="-5400000">
          <a:off x="5657850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33</xdr:row>
      <xdr:rowOff>0</xdr:rowOff>
    </xdr:from>
    <xdr:to>
      <xdr:col>5</xdr:col>
      <xdr:colOff>9525</xdr:colOff>
      <xdr:row>35</xdr:row>
      <xdr:rowOff>57150</xdr:rowOff>
    </xdr:to>
    <xdr:sp macro="" textlink="">
      <xdr:nvSpPr>
        <xdr:cNvPr id="39" name="AutoShape 3"/>
        <xdr:cNvSpPr>
          <a:spLocks noChangeArrowheads="1"/>
        </xdr:cNvSpPr>
      </xdr:nvSpPr>
      <xdr:spPr bwMode="auto">
        <a:xfrm rot="-5400000">
          <a:off x="4038600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34</xdr:row>
      <xdr:rowOff>0</xdr:rowOff>
    </xdr:from>
    <xdr:to>
      <xdr:col>5</xdr:col>
      <xdr:colOff>9525</xdr:colOff>
      <xdr:row>36</xdr:row>
      <xdr:rowOff>57150</xdr:rowOff>
    </xdr:to>
    <xdr:sp macro="" textlink="">
      <xdr:nvSpPr>
        <xdr:cNvPr id="40" name="AutoShape 3"/>
        <xdr:cNvSpPr>
          <a:spLocks noChangeArrowheads="1"/>
        </xdr:cNvSpPr>
      </xdr:nvSpPr>
      <xdr:spPr bwMode="auto">
        <a:xfrm rot="-5400000">
          <a:off x="4038600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34</xdr:row>
      <xdr:rowOff>0</xdr:rowOff>
    </xdr:from>
    <xdr:to>
      <xdr:col>6</xdr:col>
      <xdr:colOff>9525</xdr:colOff>
      <xdr:row>36</xdr:row>
      <xdr:rowOff>57150</xdr:rowOff>
    </xdr:to>
    <xdr:sp macro="" textlink="">
      <xdr:nvSpPr>
        <xdr:cNvPr id="41" name="AutoShape 3"/>
        <xdr:cNvSpPr>
          <a:spLocks noChangeArrowheads="1"/>
        </xdr:cNvSpPr>
      </xdr:nvSpPr>
      <xdr:spPr bwMode="auto">
        <a:xfrm rot="-5400000">
          <a:off x="5657850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34</xdr:row>
      <xdr:rowOff>0</xdr:rowOff>
    </xdr:from>
    <xdr:to>
      <xdr:col>5</xdr:col>
      <xdr:colOff>9525</xdr:colOff>
      <xdr:row>36</xdr:row>
      <xdr:rowOff>57150</xdr:rowOff>
    </xdr:to>
    <xdr:sp macro="" textlink="">
      <xdr:nvSpPr>
        <xdr:cNvPr id="42" name="AutoShape 3"/>
        <xdr:cNvSpPr>
          <a:spLocks noChangeArrowheads="1"/>
        </xdr:cNvSpPr>
      </xdr:nvSpPr>
      <xdr:spPr bwMode="auto">
        <a:xfrm rot="-5400000">
          <a:off x="4038600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35</xdr:row>
      <xdr:rowOff>0</xdr:rowOff>
    </xdr:from>
    <xdr:to>
      <xdr:col>5</xdr:col>
      <xdr:colOff>9525</xdr:colOff>
      <xdr:row>37</xdr:row>
      <xdr:rowOff>57150</xdr:rowOff>
    </xdr:to>
    <xdr:sp macro="" textlink="">
      <xdr:nvSpPr>
        <xdr:cNvPr id="43" name="AutoShape 3"/>
        <xdr:cNvSpPr>
          <a:spLocks noChangeArrowheads="1"/>
        </xdr:cNvSpPr>
      </xdr:nvSpPr>
      <xdr:spPr bwMode="auto">
        <a:xfrm rot="-5400000">
          <a:off x="4033837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35</xdr:row>
      <xdr:rowOff>0</xdr:rowOff>
    </xdr:from>
    <xdr:to>
      <xdr:col>6</xdr:col>
      <xdr:colOff>9525</xdr:colOff>
      <xdr:row>37</xdr:row>
      <xdr:rowOff>57150</xdr:rowOff>
    </xdr:to>
    <xdr:sp macro="" textlink="">
      <xdr:nvSpPr>
        <xdr:cNvPr id="44" name="AutoShape 3"/>
        <xdr:cNvSpPr>
          <a:spLocks noChangeArrowheads="1"/>
        </xdr:cNvSpPr>
      </xdr:nvSpPr>
      <xdr:spPr bwMode="auto">
        <a:xfrm rot="-5400000">
          <a:off x="5653087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35</xdr:row>
      <xdr:rowOff>0</xdr:rowOff>
    </xdr:from>
    <xdr:to>
      <xdr:col>5</xdr:col>
      <xdr:colOff>9525</xdr:colOff>
      <xdr:row>37</xdr:row>
      <xdr:rowOff>57150</xdr:rowOff>
    </xdr:to>
    <xdr:sp macro="" textlink="">
      <xdr:nvSpPr>
        <xdr:cNvPr id="45" name="AutoShape 3"/>
        <xdr:cNvSpPr>
          <a:spLocks noChangeArrowheads="1"/>
        </xdr:cNvSpPr>
      </xdr:nvSpPr>
      <xdr:spPr bwMode="auto">
        <a:xfrm rot="-5400000">
          <a:off x="4033837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36</xdr:row>
      <xdr:rowOff>0</xdr:rowOff>
    </xdr:from>
    <xdr:to>
      <xdr:col>5</xdr:col>
      <xdr:colOff>9525</xdr:colOff>
      <xdr:row>38</xdr:row>
      <xdr:rowOff>57150</xdr:rowOff>
    </xdr:to>
    <xdr:sp macro="" textlink="">
      <xdr:nvSpPr>
        <xdr:cNvPr id="46" name="AutoShape 3"/>
        <xdr:cNvSpPr>
          <a:spLocks noChangeArrowheads="1"/>
        </xdr:cNvSpPr>
      </xdr:nvSpPr>
      <xdr:spPr bwMode="auto">
        <a:xfrm rot="-5400000">
          <a:off x="4029075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36</xdr:row>
      <xdr:rowOff>0</xdr:rowOff>
    </xdr:from>
    <xdr:to>
      <xdr:col>6</xdr:col>
      <xdr:colOff>9525</xdr:colOff>
      <xdr:row>38</xdr:row>
      <xdr:rowOff>57150</xdr:rowOff>
    </xdr:to>
    <xdr:sp macro="" textlink="">
      <xdr:nvSpPr>
        <xdr:cNvPr id="47" name="AutoShape 3"/>
        <xdr:cNvSpPr>
          <a:spLocks noChangeArrowheads="1"/>
        </xdr:cNvSpPr>
      </xdr:nvSpPr>
      <xdr:spPr bwMode="auto">
        <a:xfrm rot="-5400000">
          <a:off x="5648325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36</xdr:row>
      <xdr:rowOff>0</xdr:rowOff>
    </xdr:from>
    <xdr:to>
      <xdr:col>5</xdr:col>
      <xdr:colOff>9525</xdr:colOff>
      <xdr:row>38</xdr:row>
      <xdr:rowOff>57150</xdr:rowOff>
    </xdr:to>
    <xdr:sp macro="" textlink="">
      <xdr:nvSpPr>
        <xdr:cNvPr id="48" name="AutoShape 3"/>
        <xdr:cNvSpPr>
          <a:spLocks noChangeArrowheads="1"/>
        </xdr:cNvSpPr>
      </xdr:nvSpPr>
      <xdr:spPr bwMode="auto">
        <a:xfrm rot="-5400000">
          <a:off x="4029075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37</xdr:row>
      <xdr:rowOff>0</xdr:rowOff>
    </xdr:from>
    <xdr:to>
      <xdr:col>5</xdr:col>
      <xdr:colOff>9525</xdr:colOff>
      <xdr:row>39</xdr:row>
      <xdr:rowOff>57150</xdr:rowOff>
    </xdr:to>
    <xdr:sp macro="" textlink="">
      <xdr:nvSpPr>
        <xdr:cNvPr id="49" name="AutoShape 3"/>
        <xdr:cNvSpPr>
          <a:spLocks noChangeArrowheads="1"/>
        </xdr:cNvSpPr>
      </xdr:nvSpPr>
      <xdr:spPr bwMode="auto">
        <a:xfrm rot="-5400000">
          <a:off x="4033837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37</xdr:row>
      <xdr:rowOff>0</xdr:rowOff>
    </xdr:from>
    <xdr:to>
      <xdr:col>6</xdr:col>
      <xdr:colOff>9525</xdr:colOff>
      <xdr:row>39</xdr:row>
      <xdr:rowOff>57150</xdr:rowOff>
    </xdr:to>
    <xdr:sp macro="" textlink="">
      <xdr:nvSpPr>
        <xdr:cNvPr id="50" name="AutoShape 3"/>
        <xdr:cNvSpPr>
          <a:spLocks noChangeArrowheads="1"/>
        </xdr:cNvSpPr>
      </xdr:nvSpPr>
      <xdr:spPr bwMode="auto">
        <a:xfrm rot="-5400000">
          <a:off x="5653087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37</xdr:row>
      <xdr:rowOff>0</xdr:rowOff>
    </xdr:from>
    <xdr:to>
      <xdr:col>5</xdr:col>
      <xdr:colOff>9525</xdr:colOff>
      <xdr:row>39</xdr:row>
      <xdr:rowOff>57150</xdr:rowOff>
    </xdr:to>
    <xdr:sp macro="" textlink="">
      <xdr:nvSpPr>
        <xdr:cNvPr id="51" name="AutoShape 3"/>
        <xdr:cNvSpPr>
          <a:spLocks noChangeArrowheads="1"/>
        </xdr:cNvSpPr>
      </xdr:nvSpPr>
      <xdr:spPr bwMode="auto">
        <a:xfrm rot="-5400000">
          <a:off x="4033837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32</xdr:row>
      <xdr:rowOff>0</xdr:rowOff>
    </xdr:from>
    <xdr:to>
      <xdr:col>6</xdr:col>
      <xdr:colOff>9525</xdr:colOff>
      <xdr:row>34</xdr:row>
      <xdr:rowOff>57150</xdr:rowOff>
    </xdr:to>
    <xdr:sp macro="" textlink="">
      <xdr:nvSpPr>
        <xdr:cNvPr id="52" name="AutoShape 3"/>
        <xdr:cNvSpPr>
          <a:spLocks noChangeArrowheads="1"/>
        </xdr:cNvSpPr>
      </xdr:nvSpPr>
      <xdr:spPr bwMode="auto">
        <a:xfrm rot="-5400000">
          <a:off x="5638800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32</xdr:row>
      <xdr:rowOff>0</xdr:rowOff>
    </xdr:from>
    <xdr:to>
      <xdr:col>7</xdr:col>
      <xdr:colOff>9525</xdr:colOff>
      <xdr:row>34</xdr:row>
      <xdr:rowOff>57150</xdr:rowOff>
    </xdr:to>
    <xdr:sp macro="" textlink="">
      <xdr:nvSpPr>
        <xdr:cNvPr id="53" name="AutoShape 3"/>
        <xdr:cNvSpPr>
          <a:spLocks noChangeArrowheads="1"/>
        </xdr:cNvSpPr>
      </xdr:nvSpPr>
      <xdr:spPr bwMode="auto">
        <a:xfrm rot="-5400000">
          <a:off x="688657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32</xdr:row>
      <xdr:rowOff>0</xdr:rowOff>
    </xdr:from>
    <xdr:to>
      <xdr:col>6</xdr:col>
      <xdr:colOff>9525</xdr:colOff>
      <xdr:row>34</xdr:row>
      <xdr:rowOff>57150</xdr:rowOff>
    </xdr:to>
    <xdr:sp macro="" textlink="">
      <xdr:nvSpPr>
        <xdr:cNvPr id="54" name="AutoShape 3"/>
        <xdr:cNvSpPr>
          <a:spLocks noChangeArrowheads="1"/>
        </xdr:cNvSpPr>
      </xdr:nvSpPr>
      <xdr:spPr bwMode="auto">
        <a:xfrm rot="-5400000">
          <a:off x="5638800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33</xdr:row>
      <xdr:rowOff>0</xdr:rowOff>
    </xdr:from>
    <xdr:to>
      <xdr:col>6</xdr:col>
      <xdr:colOff>9525</xdr:colOff>
      <xdr:row>35</xdr:row>
      <xdr:rowOff>57150</xdr:rowOff>
    </xdr:to>
    <xdr:sp macro="" textlink="">
      <xdr:nvSpPr>
        <xdr:cNvPr id="55" name="AutoShape 3"/>
        <xdr:cNvSpPr>
          <a:spLocks noChangeArrowheads="1"/>
        </xdr:cNvSpPr>
      </xdr:nvSpPr>
      <xdr:spPr bwMode="auto">
        <a:xfrm rot="-5400000">
          <a:off x="5657850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33</xdr:row>
      <xdr:rowOff>0</xdr:rowOff>
    </xdr:from>
    <xdr:to>
      <xdr:col>7</xdr:col>
      <xdr:colOff>9525</xdr:colOff>
      <xdr:row>35</xdr:row>
      <xdr:rowOff>57150</xdr:rowOff>
    </xdr:to>
    <xdr:sp macro="" textlink="">
      <xdr:nvSpPr>
        <xdr:cNvPr id="56" name="AutoShape 3"/>
        <xdr:cNvSpPr>
          <a:spLocks noChangeArrowheads="1"/>
        </xdr:cNvSpPr>
      </xdr:nvSpPr>
      <xdr:spPr bwMode="auto">
        <a:xfrm rot="-5400000">
          <a:off x="690562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33</xdr:row>
      <xdr:rowOff>0</xdr:rowOff>
    </xdr:from>
    <xdr:to>
      <xdr:col>6</xdr:col>
      <xdr:colOff>9525</xdr:colOff>
      <xdr:row>35</xdr:row>
      <xdr:rowOff>57150</xdr:rowOff>
    </xdr:to>
    <xdr:sp macro="" textlink="">
      <xdr:nvSpPr>
        <xdr:cNvPr id="57" name="AutoShape 3"/>
        <xdr:cNvSpPr>
          <a:spLocks noChangeArrowheads="1"/>
        </xdr:cNvSpPr>
      </xdr:nvSpPr>
      <xdr:spPr bwMode="auto">
        <a:xfrm rot="-5400000">
          <a:off x="5657850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34</xdr:row>
      <xdr:rowOff>0</xdr:rowOff>
    </xdr:from>
    <xdr:to>
      <xdr:col>6</xdr:col>
      <xdr:colOff>9525</xdr:colOff>
      <xdr:row>36</xdr:row>
      <xdr:rowOff>57150</xdr:rowOff>
    </xdr:to>
    <xdr:sp macro="" textlink="">
      <xdr:nvSpPr>
        <xdr:cNvPr id="58" name="AutoShape 3"/>
        <xdr:cNvSpPr>
          <a:spLocks noChangeArrowheads="1"/>
        </xdr:cNvSpPr>
      </xdr:nvSpPr>
      <xdr:spPr bwMode="auto">
        <a:xfrm rot="-5400000">
          <a:off x="5657850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34</xdr:row>
      <xdr:rowOff>0</xdr:rowOff>
    </xdr:from>
    <xdr:to>
      <xdr:col>7</xdr:col>
      <xdr:colOff>9525</xdr:colOff>
      <xdr:row>36</xdr:row>
      <xdr:rowOff>57150</xdr:rowOff>
    </xdr:to>
    <xdr:sp macro="" textlink="">
      <xdr:nvSpPr>
        <xdr:cNvPr id="59" name="AutoShape 3"/>
        <xdr:cNvSpPr>
          <a:spLocks noChangeArrowheads="1"/>
        </xdr:cNvSpPr>
      </xdr:nvSpPr>
      <xdr:spPr bwMode="auto">
        <a:xfrm rot="-5400000">
          <a:off x="690562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34</xdr:row>
      <xdr:rowOff>0</xdr:rowOff>
    </xdr:from>
    <xdr:to>
      <xdr:col>6</xdr:col>
      <xdr:colOff>9525</xdr:colOff>
      <xdr:row>36</xdr:row>
      <xdr:rowOff>57150</xdr:rowOff>
    </xdr:to>
    <xdr:sp macro="" textlink="">
      <xdr:nvSpPr>
        <xdr:cNvPr id="60" name="AutoShape 3"/>
        <xdr:cNvSpPr>
          <a:spLocks noChangeArrowheads="1"/>
        </xdr:cNvSpPr>
      </xdr:nvSpPr>
      <xdr:spPr bwMode="auto">
        <a:xfrm rot="-5400000">
          <a:off x="5657850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35</xdr:row>
      <xdr:rowOff>0</xdr:rowOff>
    </xdr:from>
    <xdr:to>
      <xdr:col>6</xdr:col>
      <xdr:colOff>9525</xdr:colOff>
      <xdr:row>37</xdr:row>
      <xdr:rowOff>57150</xdr:rowOff>
    </xdr:to>
    <xdr:sp macro="" textlink="">
      <xdr:nvSpPr>
        <xdr:cNvPr id="61" name="AutoShape 3"/>
        <xdr:cNvSpPr>
          <a:spLocks noChangeArrowheads="1"/>
        </xdr:cNvSpPr>
      </xdr:nvSpPr>
      <xdr:spPr bwMode="auto">
        <a:xfrm rot="-5400000">
          <a:off x="5653087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35</xdr:row>
      <xdr:rowOff>0</xdr:rowOff>
    </xdr:from>
    <xdr:to>
      <xdr:col>7</xdr:col>
      <xdr:colOff>9525</xdr:colOff>
      <xdr:row>37</xdr:row>
      <xdr:rowOff>57150</xdr:rowOff>
    </xdr:to>
    <xdr:sp macro="" textlink="">
      <xdr:nvSpPr>
        <xdr:cNvPr id="62" name="AutoShape 3"/>
        <xdr:cNvSpPr>
          <a:spLocks noChangeArrowheads="1"/>
        </xdr:cNvSpPr>
      </xdr:nvSpPr>
      <xdr:spPr bwMode="auto">
        <a:xfrm rot="-5400000">
          <a:off x="690086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35</xdr:row>
      <xdr:rowOff>0</xdr:rowOff>
    </xdr:from>
    <xdr:to>
      <xdr:col>6</xdr:col>
      <xdr:colOff>9525</xdr:colOff>
      <xdr:row>37</xdr:row>
      <xdr:rowOff>57150</xdr:rowOff>
    </xdr:to>
    <xdr:sp macro="" textlink="">
      <xdr:nvSpPr>
        <xdr:cNvPr id="63" name="AutoShape 3"/>
        <xdr:cNvSpPr>
          <a:spLocks noChangeArrowheads="1"/>
        </xdr:cNvSpPr>
      </xdr:nvSpPr>
      <xdr:spPr bwMode="auto">
        <a:xfrm rot="-5400000">
          <a:off x="5653087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36</xdr:row>
      <xdr:rowOff>0</xdr:rowOff>
    </xdr:from>
    <xdr:to>
      <xdr:col>6</xdr:col>
      <xdr:colOff>9525</xdr:colOff>
      <xdr:row>38</xdr:row>
      <xdr:rowOff>57150</xdr:rowOff>
    </xdr:to>
    <xdr:sp macro="" textlink="">
      <xdr:nvSpPr>
        <xdr:cNvPr id="64" name="AutoShape 3"/>
        <xdr:cNvSpPr>
          <a:spLocks noChangeArrowheads="1"/>
        </xdr:cNvSpPr>
      </xdr:nvSpPr>
      <xdr:spPr bwMode="auto">
        <a:xfrm rot="-5400000">
          <a:off x="5648325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36</xdr:row>
      <xdr:rowOff>0</xdr:rowOff>
    </xdr:from>
    <xdr:to>
      <xdr:col>7</xdr:col>
      <xdr:colOff>9525</xdr:colOff>
      <xdr:row>38</xdr:row>
      <xdr:rowOff>57150</xdr:rowOff>
    </xdr:to>
    <xdr:sp macro="" textlink="">
      <xdr:nvSpPr>
        <xdr:cNvPr id="65" name="AutoShape 3"/>
        <xdr:cNvSpPr>
          <a:spLocks noChangeArrowheads="1"/>
        </xdr:cNvSpPr>
      </xdr:nvSpPr>
      <xdr:spPr bwMode="auto">
        <a:xfrm rot="-5400000">
          <a:off x="689610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36</xdr:row>
      <xdr:rowOff>0</xdr:rowOff>
    </xdr:from>
    <xdr:to>
      <xdr:col>6</xdr:col>
      <xdr:colOff>9525</xdr:colOff>
      <xdr:row>38</xdr:row>
      <xdr:rowOff>57150</xdr:rowOff>
    </xdr:to>
    <xdr:sp macro="" textlink="">
      <xdr:nvSpPr>
        <xdr:cNvPr id="66" name="AutoShape 3"/>
        <xdr:cNvSpPr>
          <a:spLocks noChangeArrowheads="1"/>
        </xdr:cNvSpPr>
      </xdr:nvSpPr>
      <xdr:spPr bwMode="auto">
        <a:xfrm rot="-5400000">
          <a:off x="5648325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37</xdr:row>
      <xdr:rowOff>0</xdr:rowOff>
    </xdr:from>
    <xdr:to>
      <xdr:col>6</xdr:col>
      <xdr:colOff>9525</xdr:colOff>
      <xdr:row>39</xdr:row>
      <xdr:rowOff>57150</xdr:rowOff>
    </xdr:to>
    <xdr:sp macro="" textlink="">
      <xdr:nvSpPr>
        <xdr:cNvPr id="67" name="AutoShape 3"/>
        <xdr:cNvSpPr>
          <a:spLocks noChangeArrowheads="1"/>
        </xdr:cNvSpPr>
      </xdr:nvSpPr>
      <xdr:spPr bwMode="auto">
        <a:xfrm rot="-5400000">
          <a:off x="5653087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37</xdr:row>
      <xdr:rowOff>0</xdr:rowOff>
    </xdr:from>
    <xdr:to>
      <xdr:col>7</xdr:col>
      <xdr:colOff>9525</xdr:colOff>
      <xdr:row>39</xdr:row>
      <xdr:rowOff>57150</xdr:rowOff>
    </xdr:to>
    <xdr:sp macro="" textlink="">
      <xdr:nvSpPr>
        <xdr:cNvPr id="68" name="AutoShape 3"/>
        <xdr:cNvSpPr>
          <a:spLocks noChangeArrowheads="1"/>
        </xdr:cNvSpPr>
      </xdr:nvSpPr>
      <xdr:spPr bwMode="auto">
        <a:xfrm rot="-5400000">
          <a:off x="690086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37</xdr:row>
      <xdr:rowOff>0</xdr:rowOff>
    </xdr:from>
    <xdr:to>
      <xdr:col>6</xdr:col>
      <xdr:colOff>9525</xdr:colOff>
      <xdr:row>39</xdr:row>
      <xdr:rowOff>57150</xdr:rowOff>
    </xdr:to>
    <xdr:sp macro="" textlink="">
      <xdr:nvSpPr>
        <xdr:cNvPr id="69" name="AutoShape 3"/>
        <xdr:cNvSpPr>
          <a:spLocks noChangeArrowheads="1"/>
        </xdr:cNvSpPr>
      </xdr:nvSpPr>
      <xdr:spPr bwMode="auto">
        <a:xfrm rot="-5400000">
          <a:off x="5653087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26</xdr:row>
      <xdr:rowOff>0</xdr:rowOff>
    </xdr:from>
    <xdr:to>
      <xdr:col>5</xdr:col>
      <xdr:colOff>9525</xdr:colOff>
      <xdr:row>28</xdr:row>
      <xdr:rowOff>57150</xdr:rowOff>
    </xdr:to>
    <xdr:sp macro="" textlink="">
      <xdr:nvSpPr>
        <xdr:cNvPr id="70" name="AutoShape 3"/>
        <xdr:cNvSpPr>
          <a:spLocks noChangeArrowheads="1"/>
        </xdr:cNvSpPr>
      </xdr:nvSpPr>
      <xdr:spPr bwMode="auto">
        <a:xfrm rot="-5400000">
          <a:off x="4038600" y="44291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26</xdr:row>
      <xdr:rowOff>0</xdr:rowOff>
    </xdr:from>
    <xdr:to>
      <xdr:col>6</xdr:col>
      <xdr:colOff>9525</xdr:colOff>
      <xdr:row>28</xdr:row>
      <xdr:rowOff>57150</xdr:rowOff>
    </xdr:to>
    <xdr:sp macro="" textlink="">
      <xdr:nvSpPr>
        <xdr:cNvPr id="71" name="AutoShape 3"/>
        <xdr:cNvSpPr>
          <a:spLocks noChangeArrowheads="1"/>
        </xdr:cNvSpPr>
      </xdr:nvSpPr>
      <xdr:spPr bwMode="auto">
        <a:xfrm rot="-5400000">
          <a:off x="5657850" y="44291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26</xdr:row>
      <xdr:rowOff>0</xdr:rowOff>
    </xdr:from>
    <xdr:to>
      <xdr:col>5</xdr:col>
      <xdr:colOff>9525</xdr:colOff>
      <xdr:row>28</xdr:row>
      <xdr:rowOff>57150</xdr:rowOff>
    </xdr:to>
    <xdr:sp macro="" textlink="">
      <xdr:nvSpPr>
        <xdr:cNvPr id="72" name="AutoShape 3"/>
        <xdr:cNvSpPr>
          <a:spLocks noChangeArrowheads="1"/>
        </xdr:cNvSpPr>
      </xdr:nvSpPr>
      <xdr:spPr bwMode="auto">
        <a:xfrm rot="-5400000">
          <a:off x="4038600" y="44291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27</xdr:row>
      <xdr:rowOff>0</xdr:rowOff>
    </xdr:from>
    <xdr:to>
      <xdr:col>5</xdr:col>
      <xdr:colOff>9525</xdr:colOff>
      <xdr:row>29</xdr:row>
      <xdr:rowOff>57150</xdr:rowOff>
    </xdr:to>
    <xdr:sp macro="" textlink="">
      <xdr:nvSpPr>
        <xdr:cNvPr id="73" name="AutoShape 3"/>
        <xdr:cNvSpPr>
          <a:spLocks noChangeArrowheads="1"/>
        </xdr:cNvSpPr>
      </xdr:nvSpPr>
      <xdr:spPr bwMode="auto">
        <a:xfrm rot="-5400000">
          <a:off x="4038600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27</xdr:row>
      <xdr:rowOff>0</xdr:rowOff>
    </xdr:from>
    <xdr:to>
      <xdr:col>6</xdr:col>
      <xdr:colOff>9525</xdr:colOff>
      <xdr:row>29</xdr:row>
      <xdr:rowOff>57150</xdr:rowOff>
    </xdr:to>
    <xdr:sp macro="" textlink="">
      <xdr:nvSpPr>
        <xdr:cNvPr id="74" name="AutoShape 3"/>
        <xdr:cNvSpPr>
          <a:spLocks noChangeArrowheads="1"/>
        </xdr:cNvSpPr>
      </xdr:nvSpPr>
      <xdr:spPr bwMode="auto">
        <a:xfrm rot="-5400000">
          <a:off x="5657850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27</xdr:row>
      <xdr:rowOff>0</xdr:rowOff>
    </xdr:from>
    <xdr:to>
      <xdr:col>5</xdr:col>
      <xdr:colOff>9525</xdr:colOff>
      <xdr:row>29</xdr:row>
      <xdr:rowOff>57150</xdr:rowOff>
    </xdr:to>
    <xdr:sp macro="" textlink="">
      <xdr:nvSpPr>
        <xdr:cNvPr id="75" name="AutoShape 3"/>
        <xdr:cNvSpPr>
          <a:spLocks noChangeArrowheads="1"/>
        </xdr:cNvSpPr>
      </xdr:nvSpPr>
      <xdr:spPr bwMode="auto">
        <a:xfrm rot="-5400000">
          <a:off x="4038600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28</xdr:row>
      <xdr:rowOff>0</xdr:rowOff>
    </xdr:from>
    <xdr:to>
      <xdr:col>5</xdr:col>
      <xdr:colOff>9525</xdr:colOff>
      <xdr:row>30</xdr:row>
      <xdr:rowOff>57150</xdr:rowOff>
    </xdr:to>
    <xdr:sp macro="" textlink="">
      <xdr:nvSpPr>
        <xdr:cNvPr id="76" name="AutoShape 3"/>
        <xdr:cNvSpPr>
          <a:spLocks noChangeArrowheads="1"/>
        </xdr:cNvSpPr>
      </xdr:nvSpPr>
      <xdr:spPr bwMode="auto">
        <a:xfrm rot="-5400000">
          <a:off x="4038600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28</xdr:row>
      <xdr:rowOff>0</xdr:rowOff>
    </xdr:from>
    <xdr:to>
      <xdr:col>6</xdr:col>
      <xdr:colOff>9525</xdr:colOff>
      <xdr:row>30</xdr:row>
      <xdr:rowOff>57150</xdr:rowOff>
    </xdr:to>
    <xdr:sp macro="" textlink="">
      <xdr:nvSpPr>
        <xdr:cNvPr id="77" name="AutoShape 3"/>
        <xdr:cNvSpPr>
          <a:spLocks noChangeArrowheads="1"/>
        </xdr:cNvSpPr>
      </xdr:nvSpPr>
      <xdr:spPr bwMode="auto">
        <a:xfrm rot="-5400000">
          <a:off x="5657850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28</xdr:row>
      <xdr:rowOff>0</xdr:rowOff>
    </xdr:from>
    <xdr:to>
      <xdr:col>5</xdr:col>
      <xdr:colOff>9525</xdr:colOff>
      <xdr:row>30</xdr:row>
      <xdr:rowOff>57150</xdr:rowOff>
    </xdr:to>
    <xdr:sp macro="" textlink="">
      <xdr:nvSpPr>
        <xdr:cNvPr id="78" name="AutoShape 3"/>
        <xdr:cNvSpPr>
          <a:spLocks noChangeArrowheads="1"/>
        </xdr:cNvSpPr>
      </xdr:nvSpPr>
      <xdr:spPr bwMode="auto">
        <a:xfrm rot="-5400000">
          <a:off x="4038600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27</xdr:row>
      <xdr:rowOff>0</xdr:rowOff>
    </xdr:from>
    <xdr:to>
      <xdr:col>7</xdr:col>
      <xdr:colOff>9525</xdr:colOff>
      <xdr:row>29</xdr:row>
      <xdr:rowOff>57150</xdr:rowOff>
    </xdr:to>
    <xdr:sp macro="" textlink="">
      <xdr:nvSpPr>
        <xdr:cNvPr id="79" name="AutoShape 3"/>
        <xdr:cNvSpPr>
          <a:spLocks noChangeArrowheads="1"/>
        </xdr:cNvSpPr>
      </xdr:nvSpPr>
      <xdr:spPr bwMode="auto">
        <a:xfrm rot="-5400000">
          <a:off x="690562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27</xdr:row>
      <xdr:rowOff>0</xdr:rowOff>
    </xdr:from>
    <xdr:to>
      <xdr:col>6</xdr:col>
      <xdr:colOff>9525</xdr:colOff>
      <xdr:row>29</xdr:row>
      <xdr:rowOff>57150</xdr:rowOff>
    </xdr:to>
    <xdr:sp macro="" textlink="">
      <xdr:nvSpPr>
        <xdr:cNvPr id="80" name="AutoShape 3"/>
        <xdr:cNvSpPr>
          <a:spLocks noChangeArrowheads="1"/>
        </xdr:cNvSpPr>
      </xdr:nvSpPr>
      <xdr:spPr bwMode="auto">
        <a:xfrm rot="-5400000">
          <a:off x="5657850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27</xdr:row>
      <xdr:rowOff>0</xdr:rowOff>
    </xdr:from>
    <xdr:to>
      <xdr:col>7</xdr:col>
      <xdr:colOff>9525</xdr:colOff>
      <xdr:row>29</xdr:row>
      <xdr:rowOff>57150</xdr:rowOff>
    </xdr:to>
    <xdr:sp macro="" textlink="">
      <xdr:nvSpPr>
        <xdr:cNvPr id="81" name="AutoShape 3"/>
        <xdr:cNvSpPr>
          <a:spLocks noChangeArrowheads="1"/>
        </xdr:cNvSpPr>
      </xdr:nvSpPr>
      <xdr:spPr bwMode="auto">
        <a:xfrm rot="-5400000">
          <a:off x="690562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27</xdr:row>
      <xdr:rowOff>0</xdr:rowOff>
    </xdr:from>
    <xdr:to>
      <xdr:col>6</xdr:col>
      <xdr:colOff>9525</xdr:colOff>
      <xdr:row>29</xdr:row>
      <xdr:rowOff>57150</xdr:rowOff>
    </xdr:to>
    <xdr:sp macro="" textlink="">
      <xdr:nvSpPr>
        <xdr:cNvPr id="82" name="AutoShape 3"/>
        <xdr:cNvSpPr>
          <a:spLocks noChangeArrowheads="1"/>
        </xdr:cNvSpPr>
      </xdr:nvSpPr>
      <xdr:spPr bwMode="auto">
        <a:xfrm rot="-5400000">
          <a:off x="5657850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28</xdr:row>
      <xdr:rowOff>0</xdr:rowOff>
    </xdr:from>
    <xdr:to>
      <xdr:col>7</xdr:col>
      <xdr:colOff>9525</xdr:colOff>
      <xdr:row>30</xdr:row>
      <xdr:rowOff>57150</xdr:rowOff>
    </xdr:to>
    <xdr:sp macro="" textlink="">
      <xdr:nvSpPr>
        <xdr:cNvPr id="83" name="AutoShape 3"/>
        <xdr:cNvSpPr>
          <a:spLocks noChangeArrowheads="1"/>
        </xdr:cNvSpPr>
      </xdr:nvSpPr>
      <xdr:spPr bwMode="auto">
        <a:xfrm rot="-5400000">
          <a:off x="690562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28</xdr:row>
      <xdr:rowOff>0</xdr:rowOff>
    </xdr:from>
    <xdr:to>
      <xdr:col>6</xdr:col>
      <xdr:colOff>9525</xdr:colOff>
      <xdr:row>30</xdr:row>
      <xdr:rowOff>57150</xdr:rowOff>
    </xdr:to>
    <xdr:sp macro="" textlink="">
      <xdr:nvSpPr>
        <xdr:cNvPr id="84" name="AutoShape 3"/>
        <xdr:cNvSpPr>
          <a:spLocks noChangeArrowheads="1"/>
        </xdr:cNvSpPr>
      </xdr:nvSpPr>
      <xdr:spPr bwMode="auto">
        <a:xfrm rot="-5400000">
          <a:off x="5657850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28</xdr:row>
      <xdr:rowOff>0</xdr:rowOff>
    </xdr:from>
    <xdr:to>
      <xdr:col>7</xdr:col>
      <xdr:colOff>9525</xdr:colOff>
      <xdr:row>30</xdr:row>
      <xdr:rowOff>57150</xdr:rowOff>
    </xdr:to>
    <xdr:sp macro="" textlink="">
      <xdr:nvSpPr>
        <xdr:cNvPr id="85" name="AutoShape 3"/>
        <xdr:cNvSpPr>
          <a:spLocks noChangeArrowheads="1"/>
        </xdr:cNvSpPr>
      </xdr:nvSpPr>
      <xdr:spPr bwMode="auto">
        <a:xfrm rot="-5400000">
          <a:off x="690562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28</xdr:row>
      <xdr:rowOff>0</xdr:rowOff>
    </xdr:from>
    <xdr:to>
      <xdr:col>6</xdr:col>
      <xdr:colOff>9525</xdr:colOff>
      <xdr:row>30</xdr:row>
      <xdr:rowOff>57150</xdr:rowOff>
    </xdr:to>
    <xdr:sp macro="" textlink="">
      <xdr:nvSpPr>
        <xdr:cNvPr id="86" name="AutoShape 3"/>
        <xdr:cNvSpPr>
          <a:spLocks noChangeArrowheads="1"/>
        </xdr:cNvSpPr>
      </xdr:nvSpPr>
      <xdr:spPr bwMode="auto">
        <a:xfrm rot="-5400000">
          <a:off x="5657850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32</xdr:row>
      <xdr:rowOff>0</xdr:rowOff>
    </xdr:from>
    <xdr:to>
      <xdr:col>7</xdr:col>
      <xdr:colOff>9525</xdr:colOff>
      <xdr:row>34</xdr:row>
      <xdr:rowOff>57150</xdr:rowOff>
    </xdr:to>
    <xdr:sp macro="" textlink="">
      <xdr:nvSpPr>
        <xdr:cNvPr id="87" name="AutoShape 3"/>
        <xdr:cNvSpPr>
          <a:spLocks noChangeArrowheads="1"/>
        </xdr:cNvSpPr>
      </xdr:nvSpPr>
      <xdr:spPr bwMode="auto">
        <a:xfrm rot="-5400000">
          <a:off x="688657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32</xdr:row>
      <xdr:rowOff>0</xdr:rowOff>
    </xdr:from>
    <xdr:to>
      <xdr:col>6</xdr:col>
      <xdr:colOff>9525</xdr:colOff>
      <xdr:row>34</xdr:row>
      <xdr:rowOff>57150</xdr:rowOff>
    </xdr:to>
    <xdr:sp macro="" textlink="">
      <xdr:nvSpPr>
        <xdr:cNvPr id="88" name="AutoShape 3"/>
        <xdr:cNvSpPr>
          <a:spLocks noChangeArrowheads="1"/>
        </xdr:cNvSpPr>
      </xdr:nvSpPr>
      <xdr:spPr bwMode="auto">
        <a:xfrm rot="-5400000">
          <a:off x="5638800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32</xdr:row>
      <xdr:rowOff>0</xdr:rowOff>
    </xdr:from>
    <xdr:to>
      <xdr:col>7</xdr:col>
      <xdr:colOff>9525</xdr:colOff>
      <xdr:row>34</xdr:row>
      <xdr:rowOff>57150</xdr:rowOff>
    </xdr:to>
    <xdr:sp macro="" textlink="">
      <xdr:nvSpPr>
        <xdr:cNvPr id="89" name="AutoShape 3"/>
        <xdr:cNvSpPr>
          <a:spLocks noChangeArrowheads="1"/>
        </xdr:cNvSpPr>
      </xdr:nvSpPr>
      <xdr:spPr bwMode="auto">
        <a:xfrm rot="-5400000">
          <a:off x="688657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32</xdr:row>
      <xdr:rowOff>0</xdr:rowOff>
    </xdr:from>
    <xdr:to>
      <xdr:col>6</xdr:col>
      <xdr:colOff>9525</xdr:colOff>
      <xdr:row>34</xdr:row>
      <xdr:rowOff>57150</xdr:rowOff>
    </xdr:to>
    <xdr:sp macro="" textlink="">
      <xdr:nvSpPr>
        <xdr:cNvPr id="90" name="AutoShape 3"/>
        <xdr:cNvSpPr>
          <a:spLocks noChangeArrowheads="1"/>
        </xdr:cNvSpPr>
      </xdr:nvSpPr>
      <xdr:spPr bwMode="auto">
        <a:xfrm rot="-5400000">
          <a:off x="5638800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33</xdr:row>
      <xdr:rowOff>0</xdr:rowOff>
    </xdr:from>
    <xdr:to>
      <xdr:col>7</xdr:col>
      <xdr:colOff>9525</xdr:colOff>
      <xdr:row>35</xdr:row>
      <xdr:rowOff>57150</xdr:rowOff>
    </xdr:to>
    <xdr:sp macro="" textlink="">
      <xdr:nvSpPr>
        <xdr:cNvPr id="91" name="AutoShape 3"/>
        <xdr:cNvSpPr>
          <a:spLocks noChangeArrowheads="1"/>
        </xdr:cNvSpPr>
      </xdr:nvSpPr>
      <xdr:spPr bwMode="auto">
        <a:xfrm rot="-5400000">
          <a:off x="690562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33</xdr:row>
      <xdr:rowOff>0</xdr:rowOff>
    </xdr:from>
    <xdr:to>
      <xdr:col>6</xdr:col>
      <xdr:colOff>9525</xdr:colOff>
      <xdr:row>35</xdr:row>
      <xdr:rowOff>57150</xdr:rowOff>
    </xdr:to>
    <xdr:sp macro="" textlink="">
      <xdr:nvSpPr>
        <xdr:cNvPr id="92" name="AutoShape 3"/>
        <xdr:cNvSpPr>
          <a:spLocks noChangeArrowheads="1"/>
        </xdr:cNvSpPr>
      </xdr:nvSpPr>
      <xdr:spPr bwMode="auto">
        <a:xfrm rot="-5400000">
          <a:off x="5657850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33</xdr:row>
      <xdr:rowOff>0</xdr:rowOff>
    </xdr:from>
    <xdr:to>
      <xdr:col>7</xdr:col>
      <xdr:colOff>9525</xdr:colOff>
      <xdr:row>35</xdr:row>
      <xdr:rowOff>57150</xdr:rowOff>
    </xdr:to>
    <xdr:sp macro="" textlink="">
      <xdr:nvSpPr>
        <xdr:cNvPr id="93" name="AutoShape 3"/>
        <xdr:cNvSpPr>
          <a:spLocks noChangeArrowheads="1"/>
        </xdr:cNvSpPr>
      </xdr:nvSpPr>
      <xdr:spPr bwMode="auto">
        <a:xfrm rot="-5400000">
          <a:off x="690562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33</xdr:row>
      <xdr:rowOff>0</xdr:rowOff>
    </xdr:from>
    <xdr:to>
      <xdr:col>6</xdr:col>
      <xdr:colOff>9525</xdr:colOff>
      <xdr:row>35</xdr:row>
      <xdr:rowOff>57150</xdr:rowOff>
    </xdr:to>
    <xdr:sp macro="" textlink="">
      <xdr:nvSpPr>
        <xdr:cNvPr id="94" name="AutoShape 3"/>
        <xdr:cNvSpPr>
          <a:spLocks noChangeArrowheads="1"/>
        </xdr:cNvSpPr>
      </xdr:nvSpPr>
      <xdr:spPr bwMode="auto">
        <a:xfrm rot="-5400000">
          <a:off x="5657850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34</xdr:row>
      <xdr:rowOff>0</xdr:rowOff>
    </xdr:from>
    <xdr:to>
      <xdr:col>7</xdr:col>
      <xdr:colOff>9525</xdr:colOff>
      <xdr:row>36</xdr:row>
      <xdr:rowOff>57150</xdr:rowOff>
    </xdr:to>
    <xdr:sp macro="" textlink="">
      <xdr:nvSpPr>
        <xdr:cNvPr id="95" name="AutoShape 3"/>
        <xdr:cNvSpPr>
          <a:spLocks noChangeArrowheads="1"/>
        </xdr:cNvSpPr>
      </xdr:nvSpPr>
      <xdr:spPr bwMode="auto">
        <a:xfrm rot="-5400000">
          <a:off x="690562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34</xdr:row>
      <xdr:rowOff>0</xdr:rowOff>
    </xdr:from>
    <xdr:to>
      <xdr:col>6</xdr:col>
      <xdr:colOff>9525</xdr:colOff>
      <xdr:row>36</xdr:row>
      <xdr:rowOff>57150</xdr:rowOff>
    </xdr:to>
    <xdr:sp macro="" textlink="">
      <xdr:nvSpPr>
        <xdr:cNvPr id="96" name="AutoShape 3"/>
        <xdr:cNvSpPr>
          <a:spLocks noChangeArrowheads="1"/>
        </xdr:cNvSpPr>
      </xdr:nvSpPr>
      <xdr:spPr bwMode="auto">
        <a:xfrm rot="-5400000">
          <a:off x="5657850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34</xdr:row>
      <xdr:rowOff>0</xdr:rowOff>
    </xdr:from>
    <xdr:to>
      <xdr:col>7</xdr:col>
      <xdr:colOff>9525</xdr:colOff>
      <xdr:row>36</xdr:row>
      <xdr:rowOff>57150</xdr:rowOff>
    </xdr:to>
    <xdr:sp macro="" textlink="">
      <xdr:nvSpPr>
        <xdr:cNvPr id="97" name="AutoShape 3"/>
        <xdr:cNvSpPr>
          <a:spLocks noChangeArrowheads="1"/>
        </xdr:cNvSpPr>
      </xdr:nvSpPr>
      <xdr:spPr bwMode="auto">
        <a:xfrm rot="-5400000">
          <a:off x="690562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34</xdr:row>
      <xdr:rowOff>0</xdr:rowOff>
    </xdr:from>
    <xdr:to>
      <xdr:col>6</xdr:col>
      <xdr:colOff>9525</xdr:colOff>
      <xdr:row>36</xdr:row>
      <xdr:rowOff>57150</xdr:rowOff>
    </xdr:to>
    <xdr:sp macro="" textlink="">
      <xdr:nvSpPr>
        <xdr:cNvPr id="98" name="AutoShape 3"/>
        <xdr:cNvSpPr>
          <a:spLocks noChangeArrowheads="1"/>
        </xdr:cNvSpPr>
      </xdr:nvSpPr>
      <xdr:spPr bwMode="auto">
        <a:xfrm rot="-5400000">
          <a:off x="5657850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35</xdr:row>
      <xdr:rowOff>0</xdr:rowOff>
    </xdr:from>
    <xdr:to>
      <xdr:col>7</xdr:col>
      <xdr:colOff>9525</xdr:colOff>
      <xdr:row>37</xdr:row>
      <xdr:rowOff>57150</xdr:rowOff>
    </xdr:to>
    <xdr:sp macro="" textlink="">
      <xdr:nvSpPr>
        <xdr:cNvPr id="99" name="AutoShape 3"/>
        <xdr:cNvSpPr>
          <a:spLocks noChangeArrowheads="1"/>
        </xdr:cNvSpPr>
      </xdr:nvSpPr>
      <xdr:spPr bwMode="auto">
        <a:xfrm rot="-5400000">
          <a:off x="690086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35</xdr:row>
      <xdr:rowOff>0</xdr:rowOff>
    </xdr:from>
    <xdr:to>
      <xdr:col>6</xdr:col>
      <xdr:colOff>9525</xdr:colOff>
      <xdr:row>37</xdr:row>
      <xdr:rowOff>57150</xdr:rowOff>
    </xdr:to>
    <xdr:sp macro="" textlink="">
      <xdr:nvSpPr>
        <xdr:cNvPr id="100" name="AutoShape 3"/>
        <xdr:cNvSpPr>
          <a:spLocks noChangeArrowheads="1"/>
        </xdr:cNvSpPr>
      </xdr:nvSpPr>
      <xdr:spPr bwMode="auto">
        <a:xfrm rot="-5400000">
          <a:off x="5653087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35</xdr:row>
      <xdr:rowOff>0</xdr:rowOff>
    </xdr:from>
    <xdr:to>
      <xdr:col>7</xdr:col>
      <xdr:colOff>9525</xdr:colOff>
      <xdr:row>37</xdr:row>
      <xdr:rowOff>57150</xdr:rowOff>
    </xdr:to>
    <xdr:sp macro="" textlink="">
      <xdr:nvSpPr>
        <xdr:cNvPr id="101" name="AutoShape 3"/>
        <xdr:cNvSpPr>
          <a:spLocks noChangeArrowheads="1"/>
        </xdr:cNvSpPr>
      </xdr:nvSpPr>
      <xdr:spPr bwMode="auto">
        <a:xfrm rot="-5400000">
          <a:off x="690086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35</xdr:row>
      <xdr:rowOff>0</xdr:rowOff>
    </xdr:from>
    <xdr:to>
      <xdr:col>6</xdr:col>
      <xdr:colOff>9525</xdr:colOff>
      <xdr:row>37</xdr:row>
      <xdr:rowOff>57150</xdr:rowOff>
    </xdr:to>
    <xdr:sp macro="" textlink="">
      <xdr:nvSpPr>
        <xdr:cNvPr id="102" name="AutoShape 3"/>
        <xdr:cNvSpPr>
          <a:spLocks noChangeArrowheads="1"/>
        </xdr:cNvSpPr>
      </xdr:nvSpPr>
      <xdr:spPr bwMode="auto">
        <a:xfrm rot="-5400000">
          <a:off x="5653087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36</xdr:row>
      <xdr:rowOff>0</xdr:rowOff>
    </xdr:from>
    <xdr:to>
      <xdr:col>7</xdr:col>
      <xdr:colOff>9525</xdr:colOff>
      <xdr:row>38</xdr:row>
      <xdr:rowOff>57150</xdr:rowOff>
    </xdr:to>
    <xdr:sp macro="" textlink="">
      <xdr:nvSpPr>
        <xdr:cNvPr id="103" name="AutoShape 3"/>
        <xdr:cNvSpPr>
          <a:spLocks noChangeArrowheads="1"/>
        </xdr:cNvSpPr>
      </xdr:nvSpPr>
      <xdr:spPr bwMode="auto">
        <a:xfrm rot="-5400000">
          <a:off x="689610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36</xdr:row>
      <xdr:rowOff>0</xdr:rowOff>
    </xdr:from>
    <xdr:to>
      <xdr:col>6</xdr:col>
      <xdr:colOff>9525</xdr:colOff>
      <xdr:row>38</xdr:row>
      <xdr:rowOff>57150</xdr:rowOff>
    </xdr:to>
    <xdr:sp macro="" textlink="">
      <xdr:nvSpPr>
        <xdr:cNvPr id="104" name="AutoShape 3"/>
        <xdr:cNvSpPr>
          <a:spLocks noChangeArrowheads="1"/>
        </xdr:cNvSpPr>
      </xdr:nvSpPr>
      <xdr:spPr bwMode="auto">
        <a:xfrm rot="-5400000">
          <a:off x="5648325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36</xdr:row>
      <xdr:rowOff>0</xdr:rowOff>
    </xdr:from>
    <xdr:to>
      <xdr:col>7</xdr:col>
      <xdr:colOff>9525</xdr:colOff>
      <xdr:row>38</xdr:row>
      <xdr:rowOff>57150</xdr:rowOff>
    </xdr:to>
    <xdr:sp macro="" textlink="">
      <xdr:nvSpPr>
        <xdr:cNvPr id="105" name="AutoShape 3"/>
        <xdr:cNvSpPr>
          <a:spLocks noChangeArrowheads="1"/>
        </xdr:cNvSpPr>
      </xdr:nvSpPr>
      <xdr:spPr bwMode="auto">
        <a:xfrm rot="-5400000">
          <a:off x="689610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36</xdr:row>
      <xdr:rowOff>0</xdr:rowOff>
    </xdr:from>
    <xdr:to>
      <xdr:col>6</xdr:col>
      <xdr:colOff>9525</xdr:colOff>
      <xdr:row>38</xdr:row>
      <xdr:rowOff>57150</xdr:rowOff>
    </xdr:to>
    <xdr:sp macro="" textlink="">
      <xdr:nvSpPr>
        <xdr:cNvPr id="106" name="AutoShape 3"/>
        <xdr:cNvSpPr>
          <a:spLocks noChangeArrowheads="1"/>
        </xdr:cNvSpPr>
      </xdr:nvSpPr>
      <xdr:spPr bwMode="auto">
        <a:xfrm rot="-5400000">
          <a:off x="5648325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37</xdr:row>
      <xdr:rowOff>0</xdr:rowOff>
    </xdr:from>
    <xdr:to>
      <xdr:col>7</xdr:col>
      <xdr:colOff>9525</xdr:colOff>
      <xdr:row>39</xdr:row>
      <xdr:rowOff>57150</xdr:rowOff>
    </xdr:to>
    <xdr:sp macro="" textlink="">
      <xdr:nvSpPr>
        <xdr:cNvPr id="107" name="AutoShape 3"/>
        <xdr:cNvSpPr>
          <a:spLocks noChangeArrowheads="1"/>
        </xdr:cNvSpPr>
      </xdr:nvSpPr>
      <xdr:spPr bwMode="auto">
        <a:xfrm rot="-5400000">
          <a:off x="690086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37</xdr:row>
      <xdr:rowOff>0</xdr:rowOff>
    </xdr:from>
    <xdr:to>
      <xdr:col>6</xdr:col>
      <xdr:colOff>9525</xdr:colOff>
      <xdr:row>39</xdr:row>
      <xdr:rowOff>57150</xdr:rowOff>
    </xdr:to>
    <xdr:sp macro="" textlink="">
      <xdr:nvSpPr>
        <xdr:cNvPr id="108" name="AutoShape 3"/>
        <xdr:cNvSpPr>
          <a:spLocks noChangeArrowheads="1"/>
        </xdr:cNvSpPr>
      </xdr:nvSpPr>
      <xdr:spPr bwMode="auto">
        <a:xfrm rot="-5400000">
          <a:off x="5653087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37</xdr:row>
      <xdr:rowOff>0</xdr:rowOff>
    </xdr:from>
    <xdr:to>
      <xdr:col>7</xdr:col>
      <xdr:colOff>9525</xdr:colOff>
      <xdr:row>39</xdr:row>
      <xdr:rowOff>57150</xdr:rowOff>
    </xdr:to>
    <xdr:sp macro="" textlink="">
      <xdr:nvSpPr>
        <xdr:cNvPr id="109" name="AutoShape 3"/>
        <xdr:cNvSpPr>
          <a:spLocks noChangeArrowheads="1"/>
        </xdr:cNvSpPr>
      </xdr:nvSpPr>
      <xdr:spPr bwMode="auto">
        <a:xfrm rot="-5400000">
          <a:off x="690086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37</xdr:row>
      <xdr:rowOff>0</xdr:rowOff>
    </xdr:from>
    <xdr:to>
      <xdr:col>6</xdr:col>
      <xdr:colOff>9525</xdr:colOff>
      <xdr:row>39</xdr:row>
      <xdr:rowOff>57150</xdr:rowOff>
    </xdr:to>
    <xdr:sp macro="" textlink="">
      <xdr:nvSpPr>
        <xdr:cNvPr id="110" name="AutoShape 3"/>
        <xdr:cNvSpPr>
          <a:spLocks noChangeArrowheads="1"/>
        </xdr:cNvSpPr>
      </xdr:nvSpPr>
      <xdr:spPr bwMode="auto">
        <a:xfrm rot="-5400000">
          <a:off x="5653087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11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12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32</xdr:row>
      <xdr:rowOff>0</xdr:rowOff>
    </xdr:from>
    <xdr:to>
      <xdr:col>8</xdr:col>
      <xdr:colOff>69057</xdr:colOff>
      <xdr:row>34</xdr:row>
      <xdr:rowOff>57150</xdr:rowOff>
    </xdr:to>
    <xdr:sp macro="" textlink="">
      <xdr:nvSpPr>
        <xdr:cNvPr id="113" name="AutoShape 3"/>
        <xdr:cNvSpPr>
          <a:spLocks noChangeArrowheads="1"/>
        </xdr:cNvSpPr>
      </xdr:nvSpPr>
      <xdr:spPr bwMode="auto">
        <a:xfrm rot="-5400000">
          <a:off x="8489157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14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33</xdr:row>
      <xdr:rowOff>0</xdr:rowOff>
    </xdr:from>
    <xdr:to>
      <xdr:col>8</xdr:col>
      <xdr:colOff>69057</xdr:colOff>
      <xdr:row>35</xdr:row>
      <xdr:rowOff>57150</xdr:rowOff>
    </xdr:to>
    <xdr:sp macro="" textlink="">
      <xdr:nvSpPr>
        <xdr:cNvPr id="115" name="AutoShape 3"/>
        <xdr:cNvSpPr>
          <a:spLocks noChangeArrowheads="1"/>
        </xdr:cNvSpPr>
      </xdr:nvSpPr>
      <xdr:spPr bwMode="auto">
        <a:xfrm rot="-5400000">
          <a:off x="8508207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16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34</xdr:row>
      <xdr:rowOff>0</xdr:rowOff>
    </xdr:from>
    <xdr:to>
      <xdr:col>8</xdr:col>
      <xdr:colOff>69057</xdr:colOff>
      <xdr:row>36</xdr:row>
      <xdr:rowOff>57150</xdr:rowOff>
    </xdr:to>
    <xdr:sp macro="" textlink="">
      <xdr:nvSpPr>
        <xdr:cNvPr id="117" name="AutoShape 3"/>
        <xdr:cNvSpPr>
          <a:spLocks noChangeArrowheads="1"/>
        </xdr:cNvSpPr>
      </xdr:nvSpPr>
      <xdr:spPr bwMode="auto">
        <a:xfrm rot="-5400000">
          <a:off x="8508207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18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35</xdr:row>
      <xdr:rowOff>0</xdr:rowOff>
    </xdr:from>
    <xdr:to>
      <xdr:col>8</xdr:col>
      <xdr:colOff>69057</xdr:colOff>
      <xdr:row>37</xdr:row>
      <xdr:rowOff>57150</xdr:rowOff>
    </xdr:to>
    <xdr:sp macro="" textlink="">
      <xdr:nvSpPr>
        <xdr:cNvPr id="119" name="AutoShape 3"/>
        <xdr:cNvSpPr>
          <a:spLocks noChangeArrowheads="1"/>
        </xdr:cNvSpPr>
      </xdr:nvSpPr>
      <xdr:spPr bwMode="auto">
        <a:xfrm rot="-5400000">
          <a:off x="8503444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20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36</xdr:row>
      <xdr:rowOff>0</xdr:rowOff>
    </xdr:from>
    <xdr:to>
      <xdr:col>8</xdr:col>
      <xdr:colOff>69057</xdr:colOff>
      <xdr:row>38</xdr:row>
      <xdr:rowOff>57150</xdr:rowOff>
    </xdr:to>
    <xdr:sp macro="" textlink="">
      <xdr:nvSpPr>
        <xdr:cNvPr id="121" name="AutoShape 3"/>
        <xdr:cNvSpPr>
          <a:spLocks noChangeArrowheads="1"/>
        </xdr:cNvSpPr>
      </xdr:nvSpPr>
      <xdr:spPr bwMode="auto">
        <a:xfrm rot="-5400000">
          <a:off x="8498682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22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37</xdr:row>
      <xdr:rowOff>0</xdr:rowOff>
    </xdr:from>
    <xdr:to>
      <xdr:col>8</xdr:col>
      <xdr:colOff>69057</xdr:colOff>
      <xdr:row>39</xdr:row>
      <xdr:rowOff>57150</xdr:rowOff>
    </xdr:to>
    <xdr:sp macro="" textlink="">
      <xdr:nvSpPr>
        <xdr:cNvPr id="123" name="AutoShape 3"/>
        <xdr:cNvSpPr>
          <a:spLocks noChangeArrowheads="1"/>
        </xdr:cNvSpPr>
      </xdr:nvSpPr>
      <xdr:spPr bwMode="auto">
        <a:xfrm rot="-5400000">
          <a:off x="8503444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24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25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26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27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28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29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30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31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32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27</xdr:row>
      <xdr:rowOff>0</xdr:rowOff>
    </xdr:from>
    <xdr:to>
      <xdr:col>5</xdr:col>
      <xdr:colOff>9525</xdr:colOff>
      <xdr:row>29</xdr:row>
      <xdr:rowOff>57150</xdr:rowOff>
    </xdr:to>
    <xdr:sp macro="" textlink="">
      <xdr:nvSpPr>
        <xdr:cNvPr id="133" name="AutoShape 3"/>
        <xdr:cNvSpPr>
          <a:spLocks noChangeArrowheads="1"/>
        </xdr:cNvSpPr>
      </xdr:nvSpPr>
      <xdr:spPr bwMode="auto">
        <a:xfrm rot="-5400000">
          <a:off x="4038600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27</xdr:row>
      <xdr:rowOff>0</xdr:rowOff>
    </xdr:from>
    <xdr:to>
      <xdr:col>5</xdr:col>
      <xdr:colOff>9525</xdr:colOff>
      <xdr:row>29</xdr:row>
      <xdr:rowOff>57150</xdr:rowOff>
    </xdr:to>
    <xdr:sp macro="" textlink="">
      <xdr:nvSpPr>
        <xdr:cNvPr id="134" name="AutoShape 3"/>
        <xdr:cNvSpPr>
          <a:spLocks noChangeArrowheads="1"/>
        </xdr:cNvSpPr>
      </xdr:nvSpPr>
      <xdr:spPr bwMode="auto">
        <a:xfrm rot="-5400000">
          <a:off x="4038600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28</xdr:row>
      <xdr:rowOff>0</xdr:rowOff>
    </xdr:from>
    <xdr:to>
      <xdr:col>5</xdr:col>
      <xdr:colOff>9525</xdr:colOff>
      <xdr:row>30</xdr:row>
      <xdr:rowOff>57150</xdr:rowOff>
    </xdr:to>
    <xdr:sp macro="" textlink="">
      <xdr:nvSpPr>
        <xdr:cNvPr id="135" name="AutoShape 3"/>
        <xdr:cNvSpPr>
          <a:spLocks noChangeArrowheads="1"/>
        </xdr:cNvSpPr>
      </xdr:nvSpPr>
      <xdr:spPr bwMode="auto">
        <a:xfrm rot="-5400000">
          <a:off x="4038600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28</xdr:row>
      <xdr:rowOff>0</xdr:rowOff>
    </xdr:from>
    <xdr:to>
      <xdr:col>5</xdr:col>
      <xdr:colOff>9525</xdr:colOff>
      <xdr:row>30</xdr:row>
      <xdr:rowOff>57150</xdr:rowOff>
    </xdr:to>
    <xdr:sp macro="" textlink="">
      <xdr:nvSpPr>
        <xdr:cNvPr id="136" name="AutoShape 3"/>
        <xdr:cNvSpPr>
          <a:spLocks noChangeArrowheads="1"/>
        </xdr:cNvSpPr>
      </xdr:nvSpPr>
      <xdr:spPr bwMode="auto">
        <a:xfrm rot="-5400000">
          <a:off x="4038600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29</xdr:row>
      <xdr:rowOff>0</xdr:rowOff>
    </xdr:from>
    <xdr:to>
      <xdr:col>5</xdr:col>
      <xdr:colOff>9525</xdr:colOff>
      <xdr:row>31</xdr:row>
      <xdr:rowOff>57150</xdr:rowOff>
    </xdr:to>
    <xdr:sp macro="" textlink="">
      <xdr:nvSpPr>
        <xdr:cNvPr id="137" name="AutoShape 3"/>
        <xdr:cNvSpPr>
          <a:spLocks noChangeArrowheads="1"/>
        </xdr:cNvSpPr>
      </xdr:nvSpPr>
      <xdr:spPr bwMode="auto">
        <a:xfrm rot="-5400000">
          <a:off x="4038600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29</xdr:row>
      <xdr:rowOff>0</xdr:rowOff>
    </xdr:from>
    <xdr:to>
      <xdr:col>5</xdr:col>
      <xdr:colOff>9525</xdr:colOff>
      <xdr:row>31</xdr:row>
      <xdr:rowOff>57150</xdr:rowOff>
    </xdr:to>
    <xdr:sp macro="" textlink="">
      <xdr:nvSpPr>
        <xdr:cNvPr id="138" name="AutoShape 3"/>
        <xdr:cNvSpPr>
          <a:spLocks noChangeArrowheads="1"/>
        </xdr:cNvSpPr>
      </xdr:nvSpPr>
      <xdr:spPr bwMode="auto">
        <a:xfrm rot="-5400000">
          <a:off x="4038600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30</xdr:row>
      <xdr:rowOff>0</xdr:rowOff>
    </xdr:from>
    <xdr:to>
      <xdr:col>5</xdr:col>
      <xdr:colOff>9525</xdr:colOff>
      <xdr:row>32</xdr:row>
      <xdr:rowOff>57150</xdr:rowOff>
    </xdr:to>
    <xdr:sp macro="" textlink="">
      <xdr:nvSpPr>
        <xdr:cNvPr id="139" name="AutoShape 3"/>
        <xdr:cNvSpPr>
          <a:spLocks noChangeArrowheads="1"/>
        </xdr:cNvSpPr>
      </xdr:nvSpPr>
      <xdr:spPr bwMode="auto">
        <a:xfrm rot="-5400000">
          <a:off x="4038600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30</xdr:row>
      <xdr:rowOff>0</xdr:rowOff>
    </xdr:from>
    <xdr:to>
      <xdr:col>5</xdr:col>
      <xdr:colOff>9525</xdr:colOff>
      <xdr:row>32</xdr:row>
      <xdr:rowOff>57150</xdr:rowOff>
    </xdr:to>
    <xdr:sp macro="" textlink="">
      <xdr:nvSpPr>
        <xdr:cNvPr id="140" name="AutoShape 3"/>
        <xdr:cNvSpPr>
          <a:spLocks noChangeArrowheads="1"/>
        </xdr:cNvSpPr>
      </xdr:nvSpPr>
      <xdr:spPr bwMode="auto">
        <a:xfrm rot="-5400000">
          <a:off x="4038600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31</xdr:row>
      <xdr:rowOff>0</xdr:rowOff>
    </xdr:from>
    <xdr:to>
      <xdr:col>5</xdr:col>
      <xdr:colOff>9525</xdr:colOff>
      <xdr:row>33</xdr:row>
      <xdr:rowOff>57150</xdr:rowOff>
    </xdr:to>
    <xdr:sp macro="" textlink="">
      <xdr:nvSpPr>
        <xdr:cNvPr id="141" name="AutoShape 3"/>
        <xdr:cNvSpPr>
          <a:spLocks noChangeArrowheads="1"/>
        </xdr:cNvSpPr>
      </xdr:nvSpPr>
      <xdr:spPr bwMode="auto">
        <a:xfrm rot="-5400000">
          <a:off x="4019550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31</xdr:row>
      <xdr:rowOff>0</xdr:rowOff>
    </xdr:from>
    <xdr:to>
      <xdr:col>5</xdr:col>
      <xdr:colOff>9525</xdr:colOff>
      <xdr:row>33</xdr:row>
      <xdr:rowOff>57150</xdr:rowOff>
    </xdr:to>
    <xdr:sp macro="" textlink="">
      <xdr:nvSpPr>
        <xdr:cNvPr id="142" name="AutoShape 3"/>
        <xdr:cNvSpPr>
          <a:spLocks noChangeArrowheads="1"/>
        </xdr:cNvSpPr>
      </xdr:nvSpPr>
      <xdr:spPr bwMode="auto">
        <a:xfrm rot="-5400000">
          <a:off x="4019550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32</xdr:row>
      <xdr:rowOff>0</xdr:rowOff>
    </xdr:from>
    <xdr:to>
      <xdr:col>5</xdr:col>
      <xdr:colOff>9525</xdr:colOff>
      <xdr:row>34</xdr:row>
      <xdr:rowOff>57150</xdr:rowOff>
    </xdr:to>
    <xdr:sp macro="" textlink="">
      <xdr:nvSpPr>
        <xdr:cNvPr id="143" name="AutoShape 3"/>
        <xdr:cNvSpPr>
          <a:spLocks noChangeArrowheads="1"/>
        </xdr:cNvSpPr>
      </xdr:nvSpPr>
      <xdr:spPr bwMode="auto">
        <a:xfrm rot="-5400000">
          <a:off x="4019550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32</xdr:row>
      <xdr:rowOff>0</xdr:rowOff>
    </xdr:from>
    <xdr:to>
      <xdr:col>5</xdr:col>
      <xdr:colOff>9525</xdr:colOff>
      <xdr:row>34</xdr:row>
      <xdr:rowOff>57150</xdr:rowOff>
    </xdr:to>
    <xdr:sp macro="" textlink="">
      <xdr:nvSpPr>
        <xdr:cNvPr id="144" name="AutoShape 3"/>
        <xdr:cNvSpPr>
          <a:spLocks noChangeArrowheads="1"/>
        </xdr:cNvSpPr>
      </xdr:nvSpPr>
      <xdr:spPr bwMode="auto">
        <a:xfrm rot="-5400000">
          <a:off x="4019550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33</xdr:row>
      <xdr:rowOff>0</xdr:rowOff>
    </xdr:from>
    <xdr:to>
      <xdr:col>5</xdr:col>
      <xdr:colOff>9525</xdr:colOff>
      <xdr:row>35</xdr:row>
      <xdr:rowOff>57150</xdr:rowOff>
    </xdr:to>
    <xdr:sp macro="" textlink="">
      <xdr:nvSpPr>
        <xdr:cNvPr id="145" name="AutoShape 3"/>
        <xdr:cNvSpPr>
          <a:spLocks noChangeArrowheads="1"/>
        </xdr:cNvSpPr>
      </xdr:nvSpPr>
      <xdr:spPr bwMode="auto">
        <a:xfrm rot="-5400000">
          <a:off x="4038600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33</xdr:row>
      <xdr:rowOff>0</xdr:rowOff>
    </xdr:from>
    <xdr:to>
      <xdr:col>5</xdr:col>
      <xdr:colOff>9525</xdr:colOff>
      <xdr:row>35</xdr:row>
      <xdr:rowOff>57150</xdr:rowOff>
    </xdr:to>
    <xdr:sp macro="" textlink="">
      <xdr:nvSpPr>
        <xdr:cNvPr id="146" name="AutoShape 3"/>
        <xdr:cNvSpPr>
          <a:spLocks noChangeArrowheads="1"/>
        </xdr:cNvSpPr>
      </xdr:nvSpPr>
      <xdr:spPr bwMode="auto">
        <a:xfrm rot="-5400000">
          <a:off x="4038600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34</xdr:row>
      <xdr:rowOff>0</xdr:rowOff>
    </xdr:from>
    <xdr:to>
      <xdr:col>5</xdr:col>
      <xdr:colOff>9525</xdr:colOff>
      <xdr:row>36</xdr:row>
      <xdr:rowOff>57150</xdr:rowOff>
    </xdr:to>
    <xdr:sp macro="" textlink="">
      <xdr:nvSpPr>
        <xdr:cNvPr id="147" name="AutoShape 3"/>
        <xdr:cNvSpPr>
          <a:spLocks noChangeArrowheads="1"/>
        </xdr:cNvSpPr>
      </xdr:nvSpPr>
      <xdr:spPr bwMode="auto">
        <a:xfrm rot="-5400000">
          <a:off x="4038600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34</xdr:row>
      <xdr:rowOff>0</xdr:rowOff>
    </xdr:from>
    <xdr:to>
      <xdr:col>5</xdr:col>
      <xdr:colOff>9525</xdr:colOff>
      <xdr:row>36</xdr:row>
      <xdr:rowOff>57150</xdr:rowOff>
    </xdr:to>
    <xdr:sp macro="" textlink="">
      <xdr:nvSpPr>
        <xdr:cNvPr id="148" name="AutoShape 3"/>
        <xdr:cNvSpPr>
          <a:spLocks noChangeArrowheads="1"/>
        </xdr:cNvSpPr>
      </xdr:nvSpPr>
      <xdr:spPr bwMode="auto">
        <a:xfrm rot="-5400000">
          <a:off x="4038600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35</xdr:row>
      <xdr:rowOff>0</xdr:rowOff>
    </xdr:from>
    <xdr:to>
      <xdr:col>5</xdr:col>
      <xdr:colOff>9525</xdr:colOff>
      <xdr:row>37</xdr:row>
      <xdr:rowOff>57150</xdr:rowOff>
    </xdr:to>
    <xdr:sp macro="" textlink="">
      <xdr:nvSpPr>
        <xdr:cNvPr id="149" name="AutoShape 3"/>
        <xdr:cNvSpPr>
          <a:spLocks noChangeArrowheads="1"/>
        </xdr:cNvSpPr>
      </xdr:nvSpPr>
      <xdr:spPr bwMode="auto">
        <a:xfrm rot="-5400000">
          <a:off x="4033837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35</xdr:row>
      <xdr:rowOff>0</xdr:rowOff>
    </xdr:from>
    <xdr:to>
      <xdr:col>5</xdr:col>
      <xdr:colOff>9525</xdr:colOff>
      <xdr:row>37</xdr:row>
      <xdr:rowOff>57150</xdr:rowOff>
    </xdr:to>
    <xdr:sp macro="" textlink="">
      <xdr:nvSpPr>
        <xdr:cNvPr id="150" name="AutoShape 3"/>
        <xdr:cNvSpPr>
          <a:spLocks noChangeArrowheads="1"/>
        </xdr:cNvSpPr>
      </xdr:nvSpPr>
      <xdr:spPr bwMode="auto">
        <a:xfrm rot="-5400000">
          <a:off x="4033837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36</xdr:row>
      <xdr:rowOff>0</xdr:rowOff>
    </xdr:from>
    <xdr:to>
      <xdr:col>5</xdr:col>
      <xdr:colOff>9525</xdr:colOff>
      <xdr:row>38</xdr:row>
      <xdr:rowOff>57150</xdr:rowOff>
    </xdr:to>
    <xdr:sp macro="" textlink="">
      <xdr:nvSpPr>
        <xdr:cNvPr id="151" name="AutoShape 3"/>
        <xdr:cNvSpPr>
          <a:spLocks noChangeArrowheads="1"/>
        </xdr:cNvSpPr>
      </xdr:nvSpPr>
      <xdr:spPr bwMode="auto">
        <a:xfrm rot="-5400000">
          <a:off x="4029075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36</xdr:row>
      <xdr:rowOff>0</xdr:rowOff>
    </xdr:from>
    <xdr:to>
      <xdr:col>5</xdr:col>
      <xdr:colOff>9525</xdr:colOff>
      <xdr:row>38</xdr:row>
      <xdr:rowOff>57150</xdr:rowOff>
    </xdr:to>
    <xdr:sp macro="" textlink="">
      <xdr:nvSpPr>
        <xdr:cNvPr id="152" name="AutoShape 3"/>
        <xdr:cNvSpPr>
          <a:spLocks noChangeArrowheads="1"/>
        </xdr:cNvSpPr>
      </xdr:nvSpPr>
      <xdr:spPr bwMode="auto">
        <a:xfrm rot="-5400000">
          <a:off x="4029075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37</xdr:row>
      <xdr:rowOff>0</xdr:rowOff>
    </xdr:from>
    <xdr:to>
      <xdr:col>5</xdr:col>
      <xdr:colOff>9525</xdr:colOff>
      <xdr:row>39</xdr:row>
      <xdr:rowOff>57150</xdr:rowOff>
    </xdr:to>
    <xdr:sp macro="" textlink="">
      <xdr:nvSpPr>
        <xdr:cNvPr id="153" name="AutoShape 3"/>
        <xdr:cNvSpPr>
          <a:spLocks noChangeArrowheads="1"/>
        </xdr:cNvSpPr>
      </xdr:nvSpPr>
      <xdr:spPr bwMode="auto">
        <a:xfrm rot="-5400000">
          <a:off x="4033837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</xdr:colOff>
      <xdr:row>37</xdr:row>
      <xdr:rowOff>0</xdr:rowOff>
    </xdr:from>
    <xdr:to>
      <xdr:col>5</xdr:col>
      <xdr:colOff>9525</xdr:colOff>
      <xdr:row>39</xdr:row>
      <xdr:rowOff>57150</xdr:rowOff>
    </xdr:to>
    <xdr:sp macro="" textlink="">
      <xdr:nvSpPr>
        <xdr:cNvPr id="154" name="AutoShape 3"/>
        <xdr:cNvSpPr>
          <a:spLocks noChangeArrowheads="1"/>
        </xdr:cNvSpPr>
      </xdr:nvSpPr>
      <xdr:spPr bwMode="auto">
        <a:xfrm rot="-5400000">
          <a:off x="4033837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28</xdr:row>
      <xdr:rowOff>0</xdr:rowOff>
    </xdr:from>
    <xdr:to>
      <xdr:col>7</xdr:col>
      <xdr:colOff>9525</xdr:colOff>
      <xdr:row>30</xdr:row>
      <xdr:rowOff>57150</xdr:rowOff>
    </xdr:to>
    <xdr:sp macro="" textlink="">
      <xdr:nvSpPr>
        <xdr:cNvPr id="155" name="AutoShape 3"/>
        <xdr:cNvSpPr>
          <a:spLocks noChangeArrowheads="1"/>
        </xdr:cNvSpPr>
      </xdr:nvSpPr>
      <xdr:spPr bwMode="auto">
        <a:xfrm rot="-5400000">
          <a:off x="690562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28</xdr:row>
      <xdr:rowOff>0</xdr:rowOff>
    </xdr:from>
    <xdr:to>
      <xdr:col>7</xdr:col>
      <xdr:colOff>9525</xdr:colOff>
      <xdr:row>30</xdr:row>
      <xdr:rowOff>57150</xdr:rowOff>
    </xdr:to>
    <xdr:sp macro="" textlink="">
      <xdr:nvSpPr>
        <xdr:cNvPr id="156" name="AutoShape 3"/>
        <xdr:cNvSpPr>
          <a:spLocks noChangeArrowheads="1"/>
        </xdr:cNvSpPr>
      </xdr:nvSpPr>
      <xdr:spPr bwMode="auto">
        <a:xfrm rot="-5400000">
          <a:off x="690562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28</xdr:row>
      <xdr:rowOff>0</xdr:rowOff>
    </xdr:from>
    <xdr:to>
      <xdr:col>7</xdr:col>
      <xdr:colOff>9525</xdr:colOff>
      <xdr:row>30</xdr:row>
      <xdr:rowOff>57150</xdr:rowOff>
    </xdr:to>
    <xdr:sp macro="" textlink="">
      <xdr:nvSpPr>
        <xdr:cNvPr id="157" name="AutoShape 3"/>
        <xdr:cNvSpPr>
          <a:spLocks noChangeArrowheads="1"/>
        </xdr:cNvSpPr>
      </xdr:nvSpPr>
      <xdr:spPr bwMode="auto">
        <a:xfrm rot="-5400000">
          <a:off x="690562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28</xdr:row>
      <xdr:rowOff>0</xdr:rowOff>
    </xdr:from>
    <xdr:to>
      <xdr:col>7</xdr:col>
      <xdr:colOff>9525</xdr:colOff>
      <xdr:row>30</xdr:row>
      <xdr:rowOff>57150</xdr:rowOff>
    </xdr:to>
    <xdr:sp macro="" textlink="">
      <xdr:nvSpPr>
        <xdr:cNvPr id="158" name="AutoShape 3"/>
        <xdr:cNvSpPr>
          <a:spLocks noChangeArrowheads="1"/>
        </xdr:cNvSpPr>
      </xdr:nvSpPr>
      <xdr:spPr bwMode="auto">
        <a:xfrm rot="-5400000">
          <a:off x="690562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32</xdr:row>
      <xdr:rowOff>0</xdr:rowOff>
    </xdr:from>
    <xdr:to>
      <xdr:col>7</xdr:col>
      <xdr:colOff>9525</xdr:colOff>
      <xdr:row>34</xdr:row>
      <xdr:rowOff>57150</xdr:rowOff>
    </xdr:to>
    <xdr:sp macro="" textlink="">
      <xdr:nvSpPr>
        <xdr:cNvPr id="159" name="AutoShape 3"/>
        <xdr:cNvSpPr>
          <a:spLocks noChangeArrowheads="1"/>
        </xdr:cNvSpPr>
      </xdr:nvSpPr>
      <xdr:spPr bwMode="auto">
        <a:xfrm rot="-5400000">
          <a:off x="688657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32</xdr:row>
      <xdr:rowOff>0</xdr:rowOff>
    </xdr:from>
    <xdr:to>
      <xdr:col>7</xdr:col>
      <xdr:colOff>9525</xdr:colOff>
      <xdr:row>34</xdr:row>
      <xdr:rowOff>57150</xdr:rowOff>
    </xdr:to>
    <xdr:sp macro="" textlink="">
      <xdr:nvSpPr>
        <xdr:cNvPr id="160" name="AutoShape 3"/>
        <xdr:cNvSpPr>
          <a:spLocks noChangeArrowheads="1"/>
        </xdr:cNvSpPr>
      </xdr:nvSpPr>
      <xdr:spPr bwMode="auto">
        <a:xfrm rot="-5400000">
          <a:off x="688657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32</xdr:row>
      <xdr:rowOff>0</xdr:rowOff>
    </xdr:from>
    <xdr:to>
      <xdr:col>7</xdr:col>
      <xdr:colOff>9525</xdr:colOff>
      <xdr:row>34</xdr:row>
      <xdr:rowOff>57150</xdr:rowOff>
    </xdr:to>
    <xdr:sp macro="" textlink="">
      <xdr:nvSpPr>
        <xdr:cNvPr id="161" name="AutoShape 3"/>
        <xdr:cNvSpPr>
          <a:spLocks noChangeArrowheads="1"/>
        </xdr:cNvSpPr>
      </xdr:nvSpPr>
      <xdr:spPr bwMode="auto">
        <a:xfrm rot="-5400000">
          <a:off x="688657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32</xdr:row>
      <xdr:rowOff>0</xdr:rowOff>
    </xdr:from>
    <xdr:to>
      <xdr:col>7</xdr:col>
      <xdr:colOff>9525</xdr:colOff>
      <xdr:row>34</xdr:row>
      <xdr:rowOff>57150</xdr:rowOff>
    </xdr:to>
    <xdr:sp macro="" textlink="">
      <xdr:nvSpPr>
        <xdr:cNvPr id="162" name="AutoShape 3"/>
        <xdr:cNvSpPr>
          <a:spLocks noChangeArrowheads="1"/>
        </xdr:cNvSpPr>
      </xdr:nvSpPr>
      <xdr:spPr bwMode="auto">
        <a:xfrm rot="-5400000">
          <a:off x="688657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33</xdr:row>
      <xdr:rowOff>0</xdr:rowOff>
    </xdr:from>
    <xdr:to>
      <xdr:col>7</xdr:col>
      <xdr:colOff>9525</xdr:colOff>
      <xdr:row>35</xdr:row>
      <xdr:rowOff>57150</xdr:rowOff>
    </xdr:to>
    <xdr:sp macro="" textlink="">
      <xdr:nvSpPr>
        <xdr:cNvPr id="163" name="AutoShape 3"/>
        <xdr:cNvSpPr>
          <a:spLocks noChangeArrowheads="1"/>
        </xdr:cNvSpPr>
      </xdr:nvSpPr>
      <xdr:spPr bwMode="auto">
        <a:xfrm rot="-5400000">
          <a:off x="690562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33</xdr:row>
      <xdr:rowOff>0</xdr:rowOff>
    </xdr:from>
    <xdr:to>
      <xdr:col>7</xdr:col>
      <xdr:colOff>9525</xdr:colOff>
      <xdr:row>35</xdr:row>
      <xdr:rowOff>57150</xdr:rowOff>
    </xdr:to>
    <xdr:sp macro="" textlink="">
      <xdr:nvSpPr>
        <xdr:cNvPr id="164" name="AutoShape 3"/>
        <xdr:cNvSpPr>
          <a:spLocks noChangeArrowheads="1"/>
        </xdr:cNvSpPr>
      </xdr:nvSpPr>
      <xdr:spPr bwMode="auto">
        <a:xfrm rot="-5400000">
          <a:off x="690562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33</xdr:row>
      <xdr:rowOff>0</xdr:rowOff>
    </xdr:from>
    <xdr:to>
      <xdr:col>7</xdr:col>
      <xdr:colOff>9525</xdr:colOff>
      <xdr:row>35</xdr:row>
      <xdr:rowOff>57150</xdr:rowOff>
    </xdr:to>
    <xdr:sp macro="" textlink="">
      <xdr:nvSpPr>
        <xdr:cNvPr id="165" name="AutoShape 3"/>
        <xdr:cNvSpPr>
          <a:spLocks noChangeArrowheads="1"/>
        </xdr:cNvSpPr>
      </xdr:nvSpPr>
      <xdr:spPr bwMode="auto">
        <a:xfrm rot="-5400000">
          <a:off x="690562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33</xdr:row>
      <xdr:rowOff>0</xdr:rowOff>
    </xdr:from>
    <xdr:to>
      <xdr:col>7</xdr:col>
      <xdr:colOff>9525</xdr:colOff>
      <xdr:row>35</xdr:row>
      <xdr:rowOff>57150</xdr:rowOff>
    </xdr:to>
    <xdr:sp macro="" textlink="">
      <xdr:nvSpPr>
        <xdr:cNvPr id="166" name="AutoShape 3"/>
        <xdr:cNvSpPr>
          <a:spLocks noChangeArrowheads="1"/>
        </xdr:cNvSpPr>
      </xdr:nvSpPr>
      <xdr:spPr bwMode="auto">
        <a:xfrm rot="-5400000">
          <a:off x="690562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34</xdr:row>
      <xdr:rowOff>0</xdr:rowOff>
    </xdr:from>
    <xdr:to>
      <xdr:col>7</xdr:col>
      <xdr:colOff>9525</xdr:colOff>
      <xdr:row>36</xdr:row>
      <xdr:rowOff>57150</xdr:rowOff>
    </xdr:to>
    <xdr:sp macro="" textlink="">
      <xdr:nvSpPr>
        <xdr:cNvPr id="167" name="AutoShape 3"/>
        <xdr:cNvSpPr>
          <a:spLocks noChangeArrowheads="1"/>
        </xdr:cNvSpPr>
      </xdr:nvSpPr>
      <xdr:spPr bwMode="auto">
        <a:xfrm rot="-5400000">
          <a:off x="690562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34</xdr:row>
      <xdr:rowOff>0</xdr:rowOff>
    </xdr:from>
    <xdr:to>
      <xdr:col>7</xdr:col>
      <xdr:colOff>9525</xdr:colOff>
      <xdr:row>36</xdr:row>
      <xdr:rowOff>57150</xdr:rowOff>
    </xdr:to>
    <xdr:sp macro="" textlink="">
      <xdr:nvSpPr>
        <xdr:cNvPr id="168" name="AutoShape 3"/>
        <xdr:cNvSpPr>
          <a:spLocks noChangeArrowheads="1"/>
        </xdr:cNvSpPr>
      </xdr:nvSpPr>
      <xdr:spPr bwMode="auto">
        <a:xfrm rot="-5400000">
          <a:off x="690562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34</xdr:row>
      <xdr:rowOff>0</xdr:rowOff>
    </xdr:from>
    <xdr:to>
      <xdr:col>7</xdr:col>
      <xdr:colOff>9525</xdr:colOff>
      <xdr:row>36</xdr:row>
      <xdr:rowOff>57150</xdr:rowOff>
    </xdr:to>
    <xdr:sp macro="" textlink="">
      <xdr:nvSpPr>
        <xdr:cNvPr id="169" name="AutoShape 3"/>
        <xdr:cNvSpPr>
          <a:spLocks noChangeArrowheads="1"/>
        </xdr:cNvSpPr>
      </xdr:nvSpPr>
      <xdr:spPr bwMode="auto">
        <a:xfrm rot="-5400000">
          <a:off x="690562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34</xdr:row>
      <xdr:rowOff>0</xdr:rowOff>
    </xdr:from>
    <xdr:to>
      <xdr:col>7</xdr:col>
      <xdr:colOff>9525</xdr:colOff>
      <xdr:row>36</xdr:row>
      <xdr:rowOff>57150</xdr:rowOff>
    </xdr:to>
    <xdr:sp macro="" textlink="">
      <xdr:nvSpPr>
        <xdr:cNvPr id="170" name="AutoShape 3"/>
        <xdr:cNvSpPr>
          <a:spLocks noChangeArrowheads="1"/>
        </xdr:cNvSpPr>
      </xdr:nvSpPr>
      <xdr:spPr bwMode="auto">
        <a:xfrm rot="-5400000">
          <a:off x="690562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35</xdr:row>
      <xdr:rowOff>0</xdr:rowOff>
    </xdr:from>
    <xdr:to>
      <xdr:col>7</xdr:col>
      <xdr:colOff>9525</xdr:colOff>
      <xdr:row>37</xdr:row>
      <xdr:rowOff>57150</xdr:rowOff>
    </xdr:to>
    <xdr:sp macro="" textlink="">
      <xdr:nvSpPr>
        <xdr:cNvPr id="171" name="AutoShape 3"/>
        <xdr:cNvSpPr>
          <a:spLocks noChangeArrowheads="1"/>
        </xdr:cNvSpPr>
      </xdr:nvSpPr>
      <xdr:spPr bwMode="auto">
        <a:xfrm rot="-5400000">
          <a:off x="690086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35</xdr:row>
      <xdr:rowOff>0</xdr:rowOff>
    </xdr:from>
    <xdr:to>
      <xdr:col>7</xdr:col>
      <xdr:colOff>9525</xdr:colOff>
      <xdr:row>37</xdr:row>
      <xdr:rowOff>57150</xdr:rowOff>
    </xdr:to>
    <xdr:sp macro="" textlink="">
      <xdr:nvSpPr>
        <xdr:cNvPr id="172" name="AutoShape 3"/>
        <xdr:cNvSpPr>
          <a:spLocks noChangeArrowheads="1"/>
        </xdr:cNvSpPr>
      </xdr:nvSpPr>
      <xdr:spPr bwMode="auto">
        <a:xfrm rot="-5400000">
          <a:off x="690086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35</xdr:row>
      <xdr:rowOff>0</xdr:rowOff>
    </xdr:from>
    <xdr:to>
      <xdr:col>7</xdr:col>
      <xdr:colOff>9525</xdr:colOff>
      <xdr:row>37</xdr:row>
      <xdr:rowOff>57150</xdr:rowOff>
    </xdr:to>
    <xdr:sp macro="" textlink="">
      <xdr:nvSpPr>
        <xdr:cNvPr id="173" name="AutoShape 3"/>
        <xdr:cNvSpPr>
          <a:spLocks noChangeArrowheads="1"/>
        </xdr:cNvSpPr>
      </xdr:nvSpPr>
      <xdr:spPr bwMode="auto">
        <a:xfrm rot="-5400000">
          <a:off x="690086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35</xdr:row>
      <xdr:rowOff>0</xdr:rowOff>
    </xdr:from>
    <xdr:to>
      <xdr:col>7</xdr:col>
      <xdr:colOff>9525</xdr:colOff>
      <xdr:row>37</xdr:row>
      <xdr:rowOff>57150</xdr:rowOff>
    </xdr:to>
    <xdr:sp macro="" textlink="">
      <xdr:nvSpPr>
        <xdr:cNvPr id="174" name="AutoShape 3"/>
        <xdr:cNvSpPr>
          <a:spLocks noChangeArrowheads="1"/>
        </xdr:cNvSpPr>
      </xdr:nvSpPr>
      <xdr:spPr bwMode="auto">
        <a:xfrm rot="-5400000">
          <a:off x="690086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36</xdr:row>
      <xdr:rowOff>0</xdr:rowOff>
    </xdr:from>
    <xdr:to>
      <xdr:col>7</xdr:col>
      <xdr:colOff>9525</xdr:colOff>
      <xdr:row>38</xdr:row>
      <xdr:rowOff>57150</xdr:rowOff>
    </xdr:to>
    <xdr:sp macro="" textlink="">
      <xdr:nvSpPr>
        <xdr:cNvPr id="175" name="AutoShape 3"/>
        <xdr:cNvSpPr>
          <a:spLocks noChangeArrowheads="1"/>
        </xdr:cNvSpPr>
      </xdr:nvSpPr>
      <xdr:spPr bwMode="auto">
        <a:xfrm rot="-5400000">
          <a:off x="689610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36</xdr:row>
      <xdr:rowOff>0</xdr:rowOff>
    </xdr:from>
    <xdr:to>
      <xdr:col>7</xdr:col>
      <xdr:colOff>9525</xdr:colOff>
      <xdr:row>38</xdr:row>
      <xdr:rowOff>57150</xdr:rowOff>
    </xdr:to>
    <xdr:sp macro="" textlink="">
      <xdr:nvSpPr>
        <xdr:cNvPr id="176" name="AutoShape 3"/>
        <xdr:cNvSpPr>
          <a:spLocks noChangeArrowheads="1"/>
        </xdr:cNvSpPr>
      </xdr:nvSpPr>
      <xdr:spPr bwMode="auto">
        <a:xfrm rot="-5400000">
          <a:off x="689610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36</xdr:row>
      <xdr:rowOff>0</xdr:rowOff>
    </xdr:from>
    <xdr:to>
      <xdr:col>7</xdr:col>
      <xdr:colOff>9525</xdr:colOff>
      <xdr:row>38</xdr:row>
      <xdr:rowOff>57150</xdr:rowOff>
    </xdr:to>
    <xdr:sp macro="" textlink="">
      <xdr:nvSpPr>
        <xdr:cNvPr id="177" name="AutoShape 3"/>
        <xdr:cNvSpPr>
          <a:spLocks noChangeArrowheads="1"/>
        </xdr:cNvSpPr>
      </xdr:nvSpPr>
      <xdr:spPr bwMode="auto">
        <a:xfrm rot="-5400000">
          <a:off x="689610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36</xdr:row>
      <xdr:rowOff>0</xdr:rowOff>
    </xdr:from>
    <xdr:to>
      <xdr:col>7</xdr:col>
      <xdr:colOff>9525</xdr:colOff>
      <xdr:row>38</xdr:row>
      <xdr:rowOff>57150</xdr:rowOff>
    </xdr:to>
    <xdr:sp macro="" textlink="">
      <xdr:nvSpPr>
        <xdr:cNvPr id="178" name="AutoShape 3"/>
        <xdr:cNvSpPr>
          <a:spLocks noChangeArrowheads="1"/>
        </xdr:cNvSpPr>
      </xdr:nvSpPr>
      <xdr:spPr bwMode="auto">
        <a:xfrm rot="-5400000">
          <a:off x="689610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37</xdr:row>
      <xdr:rowOff>0</xdr:rowOff>
    </xdr:from>
    <xdr:to>
      <xdr:col>7</xdr:col>
      <xdr:colOff>9525</xdr:colOff>
      <xdr:row>39</xdr:row>
      <xdr:rowOff>57150</xdr:rowOff>
    </xdr:to>
    <xdr:sp macro="" textlink="">
      <xdr:nvSpPr>
        <xdr:cNvPr id="179" name="AutoShape 3"/>
        <xdr:cNvSpPr>
          <a:spLocks noChangeArrowheads="1"/>
        </xdr:cNvSpPr>
      </xdr:nvSpPr>
      <xdr:spPr bwMode="auto">
        <a:xfrm rot="-5400000">
          <a:off x="690086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37</xdr:row>
      <xdr:rowOff>0</xdr:rowOff>
    </xdr:from>
    <xdr:to>
      <xdr:col>7</xdr:col>
      <xdr:colOff>9525</xdr:colOff>
      <xdr:row>39</xdr:row>
      <xdr:rowOff>57150</xdr:rowOff>
    </xdr:to>
    <xdr:sp macro="" textlink="">
      <xdr:nvSpPr>
        <xdr:cNvPr id="180" name="AutoShape 3"/>
        <xdr:cNvSpPr>
          <a:spLocks noChangeArrowheads="1"/>
        </xdr:cNvSpPr>
      </xdr:nvSpPr>
      <xdr:spPr bwMode="auto">
        <a:xfrm rot="-5400000">
          <a:off x="690086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37</xdr:row>
      <xdr:rowOff>0</xdr:rowOff>
    </xdr:from>
    <xdr:to>
      <xdr:col>7</xdr:col>
      <xdr:colOff>9525</xdr:colOff>
      <xdr:row>39</xdr:row>
      <xdr:rowOff>57150</xdr:rowOff>
    </xdr:to>
    <xdr:sp macro="" textlink="">
      <xdr:nvSpPr>
        <xdr:cNvPr id="181" name="AutoShape 3"/>
        <xdr:cNvSpPr>
          <a:spLocks noChangeArrowheads="1"/>
        </xdr:cNvSpPr>
      </xdr:nvSpPr>
      <xdr:spPr bwMode="auto">
        <a:xfrm rot="-5400000">
          <a:off x="690086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9525</xdr:colOff>
      <xdr:row>37</xdr:row>
      <xdr:rowOff>0</xdr:rowOff>
    </xdr:from>
    <xdr:to>
      <xdr:col>7</xdr:col>
      <xdr:colOff>9525</xdr:colOff>
      <xdr:row>39</xdr:row>
      <xdr:rowOff>57150</xdr:rowOff>
    </xdr:to>
    <xdr:sp macro="" textlink="">
      <xdr:nvSpPr>
        <xdr:cNvPr id="182" name="AutoShape 3"/>
        <xdr:cNvSpPr>
          <a:spLocks noChangeArrowheads="1"/>
        </xdr:cNvSpPr>
      </xdr:nvSpPr>
      <xdr:spPr bwMode="auto">
        <a:xfrm rot="-5400000">
          <a:off x="690086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83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84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85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86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87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88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89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90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91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44</xdr:row>
      <xdr:rowOff>0</xdr:rowOff>
    </xdr:from>
    <xdr:to>
      <xdr:col>8</xdr:col>
      <xdr:colOff>69057</xdr:colOff>
      <xdr:row>46</xdr:row>
      <xdr:rowOff>57150</xdr:rowOff>
    </xdr:to>
    <xdr:sp macro="" textlink="">
      <xdr:nvSpPr>
        <xdr:cNvPr id="192" name="AutoShape 3"/>
        <xdr:cNvSpPr>
          <a:spLocks noChangeArrowheads="1"/>
        </xdr:cNvSpPr>
      </xdr:nvSpPr>
      <xdr:spPr bwMode="auto">
        <a:xfrm rot="-5400000">
          <a:off x="8508207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9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94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95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96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45</xdr:row>
      <xdr:rowOff>0</xdr:rowOff>
    </xdr:from>
    <xdr:to>
      <xdr:col>8</xdr:col>
      <xdr:colOff>69057</xdr:colOff>
      <xdr:row>47</xdr:row>
      <xdr:rowOff>57150</xdr:rowOff>
    </xdr:to>
    <xdr:sp macro="" textlink="">
      <xdr:nvSpPr>
        <xdr:cNvPr id="197" name="AutoShape 3"/>
        <xdr:cNvSpPr>
          <a:spLocks noChangeArrowheads="1"/>
        </xdr:cNvSpPr>
      </xdr:nvSpPr>
      <xdr:spPr bwMode="auto">
        <a:xfrm rot="-5400000">
          <a:off x="8508207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98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99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200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201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46</xdr:row>
      <xdr:rowOff>0</xdr:rowOff>
    </xdr:from>
    <xdr:to>
      <xdr:col>8</xdr:col>
      <xdr:colOff>69057</xdr:colOff>
      <xdr:row>48</xdr:row>
      <xdr:rowOff>57150</xdr:rowOff>
    </xdr:to>
    <xdr:sp macro="" textlink="">
      <xdr:nvSpPr>
        <xdr:cNvPr id="202" name="AutoShape 3"/>
        <xdr:cNvSpPr>
          <a:spLocks noChangeArrowheads="1"/>
        </xdr:cNvSpPr>
      </xdr:nvSpPr>
      <xdr:spPr bwMode="auto">
        <a:xfrm rot="-5400000">
          <a:off x="8508207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203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204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20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20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47</xdr:row>
      <xdr:rowOff>0</xdr:rowOff>
    </xdr:from>
    <xdr:to>
      <xdr:col>8</xdr:col>
      <xdr:colOff>69057</xdr:colOff>
      <xdr:row>49</xdr:row>
      <xdr:rowOff>57150</xdr:rowOff>
    </xdr:to>
    <xdr:sp macro="" textlink="">
      <xdr:nvSpPr>
        <xdr:cNvPr id="207" name="AutoShape 3"/>
        <xdr:cNvSpPr>
          <a:spLocks noChangeArrowheads="1"/>
        </xdr:cNvSpPr>
      </xdr:nvSpPr>
      <xdr:spPr bwMode="auto">
        <a:xfrm rot="-5400000">
          <a:off x="8508207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208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209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210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211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48</xdr:row>
      <xdr:rowOff>0</xdr:rowOff>
    </xdr:from>
    <xdr:to>
      <xdr:col>8</xdr:col>
      <xdr:colOff>69057</xdr:colOff>
      <xdr:row>50</xdr:row>
      <xdr:rowOff>57150</xdr:rowOff>
    </xdr:to>
    <xdr:sp macro="" textlink="">
      <xdr:nvSpPr>
        <xdr:cNvPr id="212" name="AutoShape 3"/>
        <xdr:cNvSpPr>
          <a:spLocks noChangeArrowheads="1"/>
        </xdr:cNvSpPr>
      </xdr:nvSpPr>
      <xdr:spPr bwMode="auto">
        <a:xfrm rot="-5400000">
          <a:off x="8508207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213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214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215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216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49</xdr:row>
      <xdr:rowOff>0</xdr:rowOff>
    </xdr:from>
    <xdr:to>
      <xdr:col>8</xdr:col>
      <xdr:colOff>69057</xdr:colOff>
      <xdr:row>51</xdr:row>
      <xdr:rowOff>57150</xdr:rowOff>
    </xdr:to>
    <xdr:sp macro="" textlink="">
      <xdr:nvSpPr>
        <xdr:cNvPr id="217" name="AutoShape 3"/>
        <xdr:cNvSpPr>
          <a:spLocks noChangeArrowheads="1"/>
        </xdr:cNvSpPr>
      </xdr:nvSpPr>
      <xdr:spPr bwMode="auto">
        <a:xfrm rot="-5400000">
          <a:off x="8508207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21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219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220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221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50</xdr:row>
      <xdr:rowOff>0</xdr:rowOff>
    </xdr:from>
    <xdr:to>
      <xdr:col>8</xdr:col>
      <xdr:colOff>69057</xdr:colOff>
      <xdr:row>52</xdr:row>
      <xdr:rowOff>57150</xdr:rowOff>
    </xdr:to>
    <xdr:sp macro="" textlink="">
      <xdr:nvSpPr>
        <xdr:cNvPr id="222" name="AutoShape 3"/>
        <xdr:cNvSpPr>
          <a:spLocks noChangeArrowheads="1"/>
        </xdr:cNvSpPr>
      </xdr:nvSpPr>
      <xdr:spPr bwMode="auto">
        <a:xfrm rot="-5400000">
          <a:off x="8508207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223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224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225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226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51</xdr:row>
      <xdr:rowOff>0</xdr:rowOff>
    </xdr:from>
    <xdr:to>
      <xdr:col>8</xdr:col>
      <xdr:colOff>69057</xdr:colOff>
      <xdr:row>53</xdr:row>
      <xdr:rowOff>57150</xdr:rowOff>
    </xdr:to>
    <xdr:sp macro="" textlink="">
      <xdr:nvSpPr>
        <xdr:cNvPr id="227" name="AutoShape 3"/>
        <xdr:cNvSpPr>
          <a:spLocks noChangeArrowheads="1"/>
        </xdr:cNvSpPr>
      </xdr:nvSpPr>
      <xdr:spPr bwMode="auto">
        <a:xfrm rot="-5400000">
          <a:off x="8508207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228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229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23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23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52</xdr:row>
      <xdr:rowOff>0</xdr:rowOff>
    </xdr:from>
    <xdr:to>
      <xdr:col>8</xdr:col>
      <xdr:colOff>69057</xdr:colOff>
      <xdr:row>54</xdr:row>
      <xdr:rowOff>57150</xdr:rowOff>
    </xdr:to>
    <xdr:sp macro="" textlink="">
      <xdr:nvSpPr>
        <xdr:cNvPr id="232" name="AutoShape 3"/>
        <xdr:cNvSpPr>
          <a:spLocks noChangeArrowheads="1"/>
        </xdr:cNvSpPr>
      </xdr:nvSpPr>
      <xdr:spPr bwMode="auto">
        <a:xfrm rot="-5400000">
          <a:off x="8508207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233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234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235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236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53</xdr:row>
      <xdr:rowOff>0</xdr:rowOff>
    </xdr:from>
    <xdr:to>
      <xdr:col>8</xdr:col>
      <xdr:colOff>69057</xdr:colOff>
      <xdr:row>55</xdr:row>
      <xdr:rowOff>57150</xdr:rowOff>
    </xdr:to>
    <xdr:sp macro="" textlink="">
      <xdr:nvSpPr>
        <xdr:cNvPr id="237" name="AutoShape 3"/>
        <xdr:cNvSpPr>
          <a:spLocks noChangeArrowheads="1"/>
        </xdr:cNvSpPr>
      </xdr:nvSpPr>
      <xdr:spPr bwMode="auto">
        <a:xfrm rot="-5400000">
          <a:off x="8508207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238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239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240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241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54</xdr:row>
      <xdr:rowOff>0</xdr:rowOff>
    </xdr:from>
    <xdr:to>
      <xdr:col>8</xdr:col>
      <xdr:colOff>69057</xdr:colOff>
      <xdr:row>56</xdr:row>
      <xdr:rowOff>57150</xdr:rowOff>
    </xdr:to>
    <xdr:sp macro="" textlink="">
      <xdr:nvSpPr>
        <xdr:cNvPr id="242" name="AutoShape 3"/>
        <xdr:cNvSpPr>
          <a:spLocks noChangeArrowheads="1"/>
        </xdr:cNvSpPr>
      </xdr:nvSpPr>
      <xdr:spPr bwMode="auto">
        <a:xfrm rot="-5400000">
          <a:off x="8508207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24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244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245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246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55</xdr:row>
      <xdr:rowOff>0</xdr:rowOff>
    </xdr:from>
    <xdr:to>
      <xdr:col>8</xdr:col>
      <xdr:colOff>69057</xdr:colOff>
      <xdr:row>57</xdr:row>
      <xdr:rowOff>57150</xdr:rowOff>
    </xdr:to>
    <xdr:sp macro="" textlink="">
      <xdr:nvSpPr>
        <xdr:cNvPr id="247" name="AutoShape 3"/>
        <xdr:cNvSpPr>
          <a:spLocks noChangeArrowheads="1"/>
        </xdr:cNvSpPr>
      </xdr:nvSpPr>
      <xdr:spPr bwMode="auto">
        <a:xfrm rot="-5400000">
          <a:off x="8503444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248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249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250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251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56</xdr:row>
      <xdr:rowOff>0</xdr:rowOff>
    </xdr:from>
    <xdr:to>
      <xdr:col>8</xdr:col>
      <xdr:colOff>69057</xdr:colOff>
      <xdr:row>58</xdr:row>
      <xdr:rowOff>57150</xdr:rowOff>
    </xdr:to>
    <xdr:sp macro="" textlink="">
      <xdr:nvSpPr>
        <xdr:cNvPr id="252" name="AutoShape 3"/>
        <xdr:cNvSpPr>
          <a:spLocks noChangeArrowheads="1"/>
        </xdr:cNvSpPr>
      </xdr:nvSpPr>
      <xdr:spPr bwMode="auto">
        <a:xfrm rot="-5400000">
          <a:off x="8503444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253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254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25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25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57</xdr:row>
      <xdr:rowOff>0</xdr:rowOff>
    </xdr:from>
    <xdr:to>
      <xdr:col>8</xdr:col>
      <xdr:colOff>69057</xdr:colOff>
      <xdr:row>59</xdr:row>
      <xdr:rowOff>57150</xdr:rowOff>
    </xdr:to>
    <xdr:sp macro="" textlink="">
      <xdr:nvSpPr>
        <xdr:cNvPr id="257" name="AutoShape 3"/>
        <xdr:cNvSpPr>
          <a:spLocks noChangeArrowheads="1"/>
        </xdr:cNvSpPr>
      </xdr:nvSpPr>
      <xdr:spPr bwMode="auto">
        <a:xfrm rot="-5400000">
          <a:off x="8503444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258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259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260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261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58</xdr:row>
      <xdr:rowOff>0</xdr:rowOff>
    </xdr:from>
    <xdr:to>
      <xdr:col>8</xdr:col>
      <xdr:colOff>69057</xdr:colOff>
      <xdr:row>60</xdr:row>
      <xdr:rowOff>57150</xdr:rowOff>
    </xdr:to>
    <xdr:sp macro="" textlink="">
      <xdr:nvSpPr>
        <xdr:cNvPr id="262" name="AutoShape 3"/>
        <xdr:cNvSpPr>
          <a:spLocks noChangeArrowheads="1"/>
        </xdr:cNvSpPr>
      </xdr:nvSpPr>
      <xdr:spPr bwMode="auto">
        <a:xfrm rot="-5400000">
          <a:off x="8479632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263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264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265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266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59</xdr:row>
      <xdr:rowOff>0</xdr:rowOff>
    </xdr:from>
    <xdr:to>
      <xdr:col>8</xdr:col>
      <xdr:colOff>69057</xdr:colOff>
      <xdr:row>61</xdr:row>
      <xdr:rowOff>57150</xdr:rowOff>
    </xdr:to>
    <xdr:sp macro="" textlink="">
      <xdr:nvSpPr>
        <xdr:cNvPr id="267" name="AutoShape 3"/>
        <xdr:cNvSpPr>
          <a:spLocks noChangeArrowheads="1"/>
        </xdr:cNvSpPr>
      </xdr:nvSpPr>
      <xdr:spPr bwMode="auto">
        <a:xfrm rot="-5400000">
          <a:off x="8522494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26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269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270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271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60</xdr:row>
      <xdr:rowOff>0</xdr:rowOff>
    </xdr:from>
    <xdr:to>
      <xdr:col>8</xdr:col>
      <xdr:colOff>69057</xdr:colOff>
      <xdr:row>62</xdr:row>
      <xdr:rowOff>57150</xdr:rowOff>
    </xdr:to>
    <xdr:sp macro="" textlink="">
      <xdr:nvSpPr>
        <xdr:cNvPr id="272" name="AutoShape 3"/>
        <xdr:cNvSpPr>
          <a:spLocks noChangeArrowheads="1"/>
        </xdr:cNvSpPr>
      </xdr:nvSpPr>
      <xdr:spPr bwMode="auto">
        <a:xfrm rot="-5400000">
          <a:off x="8546307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273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274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275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276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61</xdr:row>
      <xdr:rowOff>0</xdr:rowOff>
    </xdr:from>
    <xdr:to>
      <xdr:col>8</xdr:col>
      <xdr:colOff>69057</xdr:colOff>
      <xdr:row>63</xdr:row>
      <xdr:rowOff>57150</xdr:rowOff>
    </xdr:to>
    <xdr:sp macro="" textlink="">
      <xdr:nvSpPr>
        <xdr:cNvPr id="277" name="AutoShape 3"/>
        <xdr:cNvSpPr>
          <a:spLocks noChangeArrowheads="1"/>
        </xdr:cNvSpPr>
      </xdr:nvSpPr>
      <xdr:spPr bwMode="auto">
        <a:xfrm rot="-5400000">
          <a:off x="8503444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278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279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28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28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62</xdr:row>
      <xdr:rowOff>0</xdr:rowOff>
    </xdr:from>
    <xdr:to>
      <xdr:col>8</xdr:col>
      <xdr:colOff>69057</xdr:colOff>
      <xdr:row>64</xdr:row>
      <xdr:rowOff>57150</xdr:rowOff>
    </xdr:to>
    <xdr:sp macro="" textlink="">
      <xdr:nvSpPr>
        <xdr:cNvPr id="282" name="AutoShape 3"/>
        <xdr:cNvSpPr>
          <a:spLocks noChangeArrowheads="1"/>
        </xdr:cNvSpPr>
      </xdr:nvSpPr>
      <xdr:spPr bwMode="auto">
        <a:xfrm rot="-5400000">
          <a:off x="8493919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283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284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285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286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63</xdr:row>
      <xdr:rowOff>0</xdr:rowOff>
    </xdr:from>
    <xdr:to>
      <xdr:col>8</xdr:col>
      <xdr:colOff>69057</xdr:colOff>
      <xdr:row>65</xdr:row>
      <xdr:rowOff>57150</xdr:rowOff>
    </xdr:to>
    <xdr:sp macro="" textlink="">
      <xdr:nvSpPr>
        <xdr:cNvPr id="287" name="AutoShape 3"/>
        <xdr:cNvSpPr>
          <a:spLocks noChangeArrowheads="1"/>
        </xdr:cNvSpPr>
      </xdr:nvSpPr>
      <xdr:spPr bwMode="auto">
        <a:xfrm rot="-5400000">
          <a:off x="8498682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288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289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290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291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64</xdr:row>
      <xdr:rowOff>0</xdr:rowOff>
    </xdr:from>
    <xdr:to>
      <xdr:col>8</xdr:col>
      <xdr:colOff>69057</xdr:colOff>
      <xdr:row>66</xdr:row>
      <xdr:rowOff>57150</xdr:rowOff>
    </xdr:to>
    <xdr:sp macro="" textlink="">
      <xdr:nvSpPr>
        <xdr:cNvPr id="292" name="AutoShape 3"/>
        <xdr:cNvSpPr>
          <a:spLocks noChangeArrowheads="1"/>
        </xdr:cNvSpPr>
      </xdr:nvSpPr>
      <xdr:spPr bwMode="auto">
        <a:xfrm rot="-5400000">
          <a:off x="8508207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29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294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295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296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65</xdr:row>
      <xdr:rowOff>0</xdr:rowOff>
    </xdr:from>
    <xdr:to>
      <xdr:col>8</xdr:col>
      <xdr:colOff>69057</xdr:colOff>
      <xdr:row>67</xdr:row>
      <xdr:rowOff>57150</xdr:rowOff>
    </xdr:to>
    <xdr:sp macro="" textlink="">
      <xdr:nvSpPr>
        <xdr:cNvPr id="297" name="AutoShape 3"/>
        <xdr:cNvSpPr>
          <a:spLocks noChangeArrowheads="1"/>
        </xdr:cNvSpPr>
      </xdr:nvSpPr>
      <xdr:spPr bwMode="auto">
        <a:xfrm rot="-5400000">
          <a:off x="8508207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298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299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300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301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66</xdr:row>
      <xdr:rowOff>0</xdr:rowOff>
    </xdr:from>
    <xdr:to>
      <xdr:col>8</xdr:col>
      <xdr:colOff>69057</xdr:colOff>
      <xdr:row>68</xdr:row>
      <xdr:rowOff>57150</xdr:rowOff>
    </xdr:to>
    <xdr:sp macro="" textlink="">
      <xdr:nvSpPr>
        <xdr:cNvPr id="302" name="AutoShape 3"/>
        <xdr:cNvSpPr>
          <a:spLocks noChangeArrowheads="1"/>
        </xdr:cNvSpPr>
      </xdr:nvSpPr>
      <xdr:spPr bwMode="auto">
        <a:xfrm rot="-5400000">
          <a:off x="8503444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303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304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30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30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67</xdr:row>
      <xdr:rowOff>0</xdr:rowOff>
    </xdr:from>
    <xdr:to>
      <xdr:col>8</xdr:col>
      <xdr:colOff>69057</xdr:colOff>
      <xdr:row>69</xdr:row>
      <xdr:rowOff>57150</xdr:rowOff>
    </xdr:to>
    <xdr:sp macro="" textlink="">
      <xdr:nvSpPr>
        <xdr:cNvPr id="307" name="AutoShape 3"/>
        <xdr:cNvSpPr>
          <a:spLocks noChangeArrowheads="1"/>
        </xdr:cNvSpPr>
      </xdr:nvSpPr>
      <xdr:spPr bwMode="auto">
        <a:xfrm rot="-5400000">
          <a:off x="8484394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308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309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310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311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68</xdr:row>
      <xdr:rowOff>0</xdr:rowOff>
    </xdr:from>
    <xdr:to>
      <xdr:col>8</xdr:col>
      <xdr:colOff>69057</xdr:colOff>
      <xdr:row>70</xdr:row>
      <xdr:rowOff>57150</xdr:rowOff>
    </xdr:to>
    <xdr:sp macro="" textlink="">
      <xdr:nvSpPr>
        <xdr:cNvPr id="312" name="AutoShape 3"/>
        <xdr:cNvSpPr>
          <a:spLocks noChangeArrowheads="1"/>
        </xdr:cNvSpPr>
      </xdr:nvSpPr>
      <xdr:spPr bwMode="auto">
        <a:xfrm rot="-5400000">
          <a:off x="8527257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313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314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315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316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69</xdr:row>
      <xdr:rowOff>0</xdr:rowOff>
    </xdr:from>
    <xdr:to>
      <xdr:col>8</xdr:col>
      <xdr:colOff>69057</xdr:colOff>
      <xdr:row>71</xdr:row>
      <xdr:rowOff>57150</xdr:rowOff>
    </xdr:to>
    <xdr:sp macro="" textlink="">
      <xdr:nvSpPr>
        <xdr:cNvPr id="317" name="AutoShape 3"/>
        <xdr:cNvSpPr>
          <a:spLocks noChangeArrowheads="1"/>
        </xdr:cNvSpPr>
      </xdr:nvSpPr>
      <xdr:spPr bwMode="auto">
        <a:xfrm rot="-5400000">
          <a:off x="8546307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31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319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320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321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70</xdr:row>
      <xdr:rowOff>0</xdr:rowOff>
    </xdr:from>
    <xdr:to>
      <xdr:col>8</xdr:col>
      <xdr:colOff>69057</xdr:colOff>
      <xdr:row>72</xdr:row>
      <xdr:rowOff>57150</xdr:rowOff>
    </xdr:to>
    <xdr:sp macro="" textlink="">
      <xdr:nvSpPr>
        <xdr:cNvPr id="322" name="AutoShape 3"/>
        <xdr:cNvSpPr>
          <a:spLocks noChangeArrowheads="1"/>
        </xdr:cNvSpPr>
      </xdr:nvSpPr>
      <xdr:spPr bwMode="auto">
        <a:xfrm rot="-5400000">
          <a:off x="8508207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323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324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325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326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71</xdr:row>
      <xdr:rowOff>0</xdr:rowOff>
    </xdr:from>
    <xdr:to>
      <xdr:col>8</xdr:col>
      <xdr:colOff>69057</xdr:colOff>
      <xdr:row>73</xdr:row>
      <xdr:rowOff>57150</xdr:rowOff>
    </xdr:to>
    <xdr:sp macro="" textlink="">
      <xdr:nvSpPr>
        <xdr:cNvPr id="327" name="AutoShape 3"/>
        <xdr:cNvSpPr>
          <a:spLocks noChangeArrowheads="1"/>
        </xdr:cNvSpPr>
      </xdr:nvSpPr>
      <xdr:spPr bwMode="auto">
        <a:xfrm rot="-5400000">
          <a:off x="8508207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328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329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33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33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72</xdr:row>
      <xdr:rowOff>0</xdr:rowOff>
    </xdr:from>
    <xdr:to>
      <xdr:col>8</xdr:col>
      <xdr:colOff>69057</xdr:colOff>
      <xdr:row>74</xdr:row>
      <xdr:rowOff>57150</xdr:rowOff>
    </xdr:to>
    <xdr:sp macro="" textlink="">
      <xdr:nvSpPr>
        <xdr:cNvPr id="332" name="AutoShape 3"/>
        <xdr:cNvSpPr>
          <a:spLocks noChangeArrowheads="1"/>
        </xdr:cNvSpPr>
      </xdr:nvSpPr>
      <xdr:spPr bwMode="auto">
        <a:xfrm rot="-5400000">
          <a:off x="8508207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333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334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335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336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73</xdr:row>
      <xdr:rowOff>0</xdr:rowOff>
    </xdr:from>
    <xdr:to>
      <xdr:col>8</xdr:col>
      <xdr:colOff>69057</xdr:colOff>
      <xdr:row>75</xdr:row>
      <xdr:rowOff>57150</xdr:rowOff>
    </xdr:to>
    <xdr:sp macro="" textlink="">
      <xdr:nvSpPr>
        <xdr:cNvPr id="337" name="AutoShape 3"/>
        <xdr:cNvSpPr>
          <a:spLocks noChangeArrowheads="1"/>
        </xdr:cNvSpPr>
      </xdr:nvSpPr>
      <xdr:spPr bwMode="auto">
        <a:xfrm rot="-5400000">
          <a:off x="8508207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338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339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340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341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74</xdr:row>
      <xdr:rowOff>0</xdr:rowOff>
    </xdr:from>
    <xdr:to>
      <xdr:col>8</xdr:col>
      <xdr:colOff>69057</xdr:colOff>
      <xdr:row>76</xdr:row>
      <xdr:rowOff>57150</xdr:rowOff>
    </xdr:to>
    <xdr:sp macro="" textlink="">
      <xdr:nvSpPr>
        <xdr:cNvPr id="342" name="AutoShape 3"/>
        <xdr:cNvSpPr>
          <a:spLocks noChangeArrowheads="1"/>
        </xdr:cNvSpPr>
      </xdr:nvSpPr>
      <xdr:spPr bwMode="auto">
        <a:xfrm rot="-5400000">
          <a:off x="8508207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34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344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345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346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75</xdr:row>
      <xdr:rowOff>0</xdr:rowOff>
    </xdr:from>
    <xdr:to>
      <xdr:col>8</xdr:col>
      <xdr:colOff>69057</xdr:colOff>
      <xdr:row>77</xdr:row>
      <xdr:rowOff>57150</xdr:rowOff>
    </xdr:to>
    <xdr:sp macro="" textlink="">
      <xdr:nvSpPr>
        <xdr:cNvPr id="347" name="AutoShape 3"/>
        <xdr:cNvSpPr>
          <a:spLocks noChangeArrowheads="1"/>
        </xdr:cNvSpPr>
      </xdr:nvSpPr>
      <xdr:spPr bwMode="auto">
        <a:xfrm rot="-5400000">
          <a:off x="8508207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348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349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350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351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76</xdr:row>
      <xdr:rowOff>0</xdr:rowOff>
    </xdr:from>
    <xdr:to>
      <xdr:col>8</xdr:col>
      <xdr:colOff>69057</xdr:colOff>
      <xdr:row>78</xdr:row>
      <xdr:rowOff>57150</xdr:rowOff>
    </xdr:to>
    <xdr:sp macro="" textlink="">
      <xdr:nvSpPr>
        <xdr:cNvPr id="352" name="AutoShape 3"/>
        <xdr:cNvSpPr>
          <a:spLocks noChangeArrowheads="1"/>
        </xdr:cNvSpPr>
      </xdr:nvSpPr>
      <xdr:spPr bwMode="auto">
        <a:xfrm rot="-5400000">
          <a:off x="8503444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353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354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35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35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35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35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35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36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36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36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36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36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36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36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36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36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36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37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37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37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37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37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37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37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37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37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37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38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38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38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38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38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38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38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38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38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38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39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39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39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39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39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39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39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39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39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39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40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40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40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40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40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40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40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40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40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40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41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41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41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41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41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41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41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41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41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41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42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42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42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42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42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42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42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42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42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42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43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43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43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43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43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43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43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43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43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43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44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44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44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44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44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44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44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44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44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44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45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45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45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45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45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45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45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45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45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45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46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46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46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46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46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46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46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46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46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46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47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47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47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47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47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47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47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47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47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47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48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48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48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48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48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48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48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48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48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48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49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49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49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49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49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49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49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49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49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49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50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50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50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50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50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50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50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50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50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50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51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51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51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51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51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51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51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51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51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51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52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52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52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52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52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52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52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52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52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52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53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53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53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53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53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53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53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53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53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53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54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54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54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54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54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54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54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54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54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54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55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55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55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55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55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55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55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55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55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55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56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56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56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56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56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56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56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56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56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56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57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57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57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57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57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57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57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57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57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57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58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58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58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58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58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58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58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58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58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58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59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59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59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59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59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59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59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59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59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59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60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60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60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60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60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60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60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60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60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60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61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61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61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61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61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61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61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61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61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61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62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62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62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62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62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62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62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62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62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62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63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63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63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63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63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63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63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63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63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63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64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64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64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64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64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64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64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64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64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64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65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65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65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65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65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65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65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65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65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65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66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66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66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66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66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66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66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66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66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66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67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67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67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67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67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67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67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67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67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67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68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68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68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68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68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68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68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68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68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68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69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69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69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69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69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69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69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69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69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69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70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70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70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70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70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70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70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70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70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70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71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71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71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71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71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71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71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71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71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71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72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72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72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72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72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72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72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72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72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72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73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73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73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73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73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73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73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73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73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73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74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74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74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74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74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74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74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74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74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74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75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75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75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75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75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75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75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75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75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75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76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76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76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76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76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76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76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76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76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76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77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77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77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77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77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77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77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77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77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77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78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78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78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78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78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78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78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78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78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78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79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79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79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79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79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79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79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79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79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79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80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80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80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80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80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80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80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80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80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80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81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81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81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81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81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81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81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81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81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81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82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82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82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82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82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82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82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82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82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82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83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83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83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83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83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83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83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83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83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83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84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84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84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84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84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84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84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84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84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84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85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85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85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85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85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85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85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85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85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85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86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86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86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86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86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86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86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86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86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86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87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87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87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87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87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87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87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87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87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87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88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88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88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88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88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88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88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88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88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88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89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89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89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89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89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89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89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89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89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89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90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90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90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90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90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90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90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90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90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90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91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91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91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91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91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91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91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91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91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91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92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92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92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92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92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92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92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92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92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92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93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93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93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93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93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93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93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93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93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93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94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94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94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94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94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94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94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94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94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94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95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95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95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95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95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95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95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95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95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95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96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96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96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96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96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96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96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96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96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96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97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97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97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97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97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97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97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97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97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97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98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98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98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98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98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98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98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98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98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98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99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99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99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99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99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99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99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99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99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99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00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00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00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00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00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00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00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00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00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00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01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01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01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01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01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01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01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01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01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01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02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02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02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02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02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02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02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02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02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03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03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03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03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03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03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03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03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03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03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04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04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04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04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04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04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04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04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04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04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05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05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05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05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05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05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05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05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05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05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06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06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06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06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06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06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06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06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06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06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07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07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07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07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07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07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07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07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07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07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08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08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08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08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08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08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08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08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08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08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09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09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09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09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09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09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09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09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09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09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10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10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10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10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10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10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10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10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10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10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11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11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11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11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11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11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11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11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11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11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12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12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12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12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12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12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12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12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12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12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13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13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13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13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13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13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13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13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13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13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14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14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14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14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14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14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14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14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14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14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15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15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15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15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15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15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15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15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15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15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16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16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16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16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16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16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16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16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16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16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17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17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17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17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17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17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17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17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17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17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18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18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18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18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18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18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18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18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18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18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19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19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19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19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19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19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19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19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19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19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20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20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20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20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20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20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206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207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208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209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210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211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212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213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214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215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216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217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218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219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220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221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222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223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224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225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226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227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228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229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230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231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232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233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234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235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236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237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238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239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240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241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242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243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244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245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246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247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248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249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250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251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252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253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254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255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256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257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258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259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260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261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262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263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264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265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266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267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268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269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270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271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272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273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274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275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276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277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278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279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280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281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282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283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284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285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286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287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288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289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290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291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292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293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294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295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296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297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298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299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300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301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302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303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304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305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306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307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308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309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310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311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312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313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314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315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316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317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318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319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320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321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322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323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324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80963</xdr:colOff>
      <xdr:row>48</xdr:row>
      <xdr:rowOff>35719</xdr:rowOff>
    </xdr:from>
    <xdr:to>
      <xdr:col>8</xdr:col>
      <xdr:colOff>80963</xdr:colOff>
      <xdr:row>50</xdr:row>
      <xdr:rowOff>92869</xdr:rowOff>
    </xdr:to>
    <xdr:sp macro="" textlink="">
      <xdr:nvSpPr>
        <xdr:cNvPr id="1325" name="AutoShape 3"/>
        <xdr:cNvSpPr>
          <a:spLocks noChangeArrowheads="1"/>
        </xdr:cNvSpPr>
      </xdr:nvSpPr>
      <xdr:spPr bwMode="auto">
        <a:xfrm rot="-5400000">
          <a:off x="8520113" y="8141494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326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327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328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329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330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331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332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333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334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335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336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337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338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339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340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341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342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343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344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345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346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347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348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349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350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351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352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353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354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355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356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357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358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359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360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361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362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363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364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365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366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367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368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369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370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371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372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373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374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375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376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377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378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379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380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381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382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383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384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385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386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387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388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389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390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391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392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393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394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395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396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397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398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399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400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401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402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403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404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405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406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407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408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409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410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411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412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413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414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415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416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417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418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419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420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421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422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423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424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425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426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427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428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429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430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431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432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433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434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435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436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437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438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439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440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441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442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443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444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445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446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447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448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449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450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451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452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453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454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455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456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457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458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459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460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461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462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463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464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465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466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467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468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469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470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471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472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473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474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475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476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477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478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479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480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481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482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483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484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485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486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487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488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489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490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491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492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493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494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495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496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497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498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499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00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69057</xdr:colOff>
      <xdr:row>76</xdr:row>
      <xdr:rowOff>0</xdr:rowOff>
    </xdr:from>
    <xdr:to>
      <xdr:col>8</xdr:col>
      <xdr:colOff>69057</xdr:colOff>
      <xdr:row>78</xdr:row>
      <xdr:rowOff>57150</xdr:rowOff>
    </xdr:to>
    <xdr:sp macro="" textlink="">
      <xdr:nvSpPr>
        <xdr:cNvPr id="1501" name="AutoShape 3"/>
        <xdr:cNvSpPr>
          <a:spLocks noChangeArrowheads="1"/>
        </xdr:cNvSpPr>
      </xdr:nvSpPr>
      <xdr:spPr bwMode="auto">
        <a:xfrm rot="-5400000">
          <a:off x="8503444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02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03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04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0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06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07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08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09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10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11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12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13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14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1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16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17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18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19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20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21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22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23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24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25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26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27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528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529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530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531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532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533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534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535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536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537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538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539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540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541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542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543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544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545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546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547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548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549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550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551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552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553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554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555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556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557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558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559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560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561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562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563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564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565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566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567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568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569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570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571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572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573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574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575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576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577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8</xdr:col>
      <xdr:colOff>9525</xdr:colOff>
      <xdr:row>29</xdr:row>
      <xdr:rowOff>57150</xdr:rowOff>
    </xdr:to>
    <xdr:sp macro="" textlink="">
      <xdr:nvSpPr>
        <xdr:cNvPr id="1578" name="AutoShape 3"/>
        <xdr:cNvSpPr>
          <a:spLocks noChangeArrowheads="1"/>
        </xdr:cNvSpPr>
      </xdr:nvSpPr>
      <xdr:spPr bwMode="auto">
        <a:xfrm rot="-5400000">
          <a:off x="8448675" y="45910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28</xdr:row>
      <xdr:rowOff>0</xdr:rowOff>
    </xdr:from>
    <xdr:to>
      <xdr:col>8</xdr:col>
      <xdr:colOff>9525</xdr:colOff>
      <xdr:row>30</xdr:row>
      <xdr:rowOff>57150</xdr:rowOff>
    </xdr:to>
    <xdr:sp macro="" textlink="">
      <xdr:nvSpPr>
        <xdr:cNvPr id="1579" name="AutoShape 3"/>
        <xdr:cNvSpPr>
          <a:spLocks noChangeArrowheads="1"/>
        </xdr:cNvSpPr>
      </xdr:nvSpPr>
      <xdr:spPr bwMode="auto">
        <a:xfrm rot="-5400000">
          <a:off x="8448675" y="47529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29</xdr:row>
      <xdr:rowOff>0</xdr:rowOff>
    </xdr:from>
    <xdr:to>
      <xdr:col>8</xdr:col>
      <xdr:colOff>9525</xdr:colOff>
      <xdr:row>31</xdr:row>
      <xdr:rowOff>57150</xdr:rowOff>
    </xdr:to>
    <xdr:sp macro="" textlink="">
      <xdr:nvSpPr>
        <xdr:cNvPr id="1580" name="AutoShape 3"/>
        <xdr:cNvSpPr>
          <a:spLocks noChangeArrowheads="1"/>
        </xdr:cNvSpPr>
      </xdr:nvSpPr>
      <xdr:spPr bwMode="auto">
        <a:xfrm rot="-5400000">
          <a:off x="8448675" y="49149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9525</xdr:colOff>
      <xdr:row>32</xdr:row>
      <xdr:rowOff>57150</xdr:rowOff>
    </xdr:to>
    <xdr:sp macro="" textlink="">
      <xdr:nvSpPr>
        <xdr:cNvPr id="1581" name="AutoShape 3"/>
        <xdr:cNvSpPr>
          <a:spLocks noChangeArrowheads="1"/>
        </xdr:cNvSpPr>
      </xdr:nvSpPr>
      <xdr:spPr bwMode="auto">
        <a:xfrm rot="-5400000">
          <a:off x="8448675" y="50768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31</xdr:row>
      <xdr:rowOff>0</xdr:rowOff>
    </xdr:from>
    <xdr:to>
      <xdr:col>8</xdr:col>
      <xdr:colOff>9525</xdr:colOff>
      <xdr:row>33</xdr:row>
      <xdr:rowOff>57150</xdr:rowOff>
    </xdr:to>
    <xdr:sp macro="" textlink="">
      <xdr:nvSpPr>
        <xdr:cNvPr id="1582" name="AutoShape 3"/>
        <xdr:cNvSpPr>
          <a:spLocks noChangeArrowheads="1"/>
        </xdr:cNvSpPr>
      </xdr:nvSpPr>
      <xdr:spPr bwMode="auto">
        <a:xfrm rot="-5400000">
          <a:off x="8429625" y="5257800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32</xdr:row>
      <xdr:rowOff>0</xdr:rowOff>
    </xdr:from>
    <xdr:to>
      <xdr:col>8</xdr:col>
      <xdr:colOff>9525</xdr:colOff>
      <xdr:row>34</xdr:row>
      <xdr:rowOff>57150</xdr:rowOff>
    </xdr:to>
    <xdr:sp macro="" textlink="">
      <xdr:nvSpPr>
        <xdr:cNvPr id="1583" name="AutoShape 3"/>
        <xdr:cNvSpPr>
          <a:spLocks noChangeArrowheads="1"/>
        </xdr:cNvSpPr>
      </xdr:nvSpPr>
      <xdr:spPr bwMode="auto">
        <a:xfrm rot="-5400000">
          <a:off x="8429625" y="541972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33</xdr:row>
      <xdr:rowOff>0</xdr:rowOff>
    </xdr:from>
    <xdr:to>
      <xdr:col>8</xdr:col>
      <xdr:colOff>9525</xdr:colOff>
      <xdr:row>35</xdr:row>
      <xdr:rowOff>57150</xdr:rowOff>
    </xdr:to>
    <xdr:sp macro="" textlink="">
      <xdr:nvSpPr>
        <xdr:cNvPr id="1584" name="AutoShape 3"/>
        <xdr:cNvSpPr>
          <a:spLocks noChangeArrowheads="1"/>
        </xdr:cNvSpPr>
      </xdr:nvSpPr>
      <xdr:spPr bwMode="auto">
        <a:xfrm rot="-5400000">
          <a:off x="8448675" y="5600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34</xdr:row>
      <xdr:rowOff>0</xdr:rowOff>
    </xdr:from>
    <xdr:to>
      <xdr:col>8</xdr:col>
      <xdr:colOff>9525</xdr:colOff>
      <xdr:row>36</xdr:row>
      <xdr:rowOff>57150</xdr:rowOff>
    </xdr:to>
    <xdr:sp macro="" textlink="">
      <xdr:nvSpPr>
        <xdr:cNvPr id="1585" name="AutoShape 3"/>
        <xdr:cNvSpPr>
          <a:spLocks noChangeArrowheads="1"/>
        </xdr:cNvSpPr>
      </xdr:nvSpPr>
      <xdr:spPr bwMode="auto">
        <a:xfrm rot="-5400000">
          <a:off x="8448675" y="5762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35</xdr:row>
      <xdr:rowOff>0</xdr:rowOff>
    </xdr:from>
    <xdr:to>
      <xdr:col>8</xdr:col>
      <xdr:colOff>9525</xdr:colOff>
      <xdr:row>37</xdr:row>
      <xdr:rowOff>57150</xdr:rowOff>
    </xdr:to>
    <xdr:sp macro="" textlink="">
      <xdr:nvSpPr>
        <xdr:cNvPr id="1586" name="AutoShape 3"/>
        <xdr:cNvSpPr>
          <a:spLocks noChangeArrowheads="1"/>
        </xdr:cNvSpPr>
      </xdr:nvSpPr>
      <xdr:spPr bwMode="auto">
        <a:xfrm rot="-5400000">
          <a:off x="8443912" y="59293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36</xdr:row>
      <xdr:rowOff>0</xdr:rowOff>
    </xdr:from>
    <xdr:to>
      <xdr:col>8</xdr:col>
      <xdr:colOff>9525</xdr:colOff>
      <xdr:row>38</xdr:row>
      <xdr:rowOff>57150</xdr:rowOff>
    </xdr:to>
    <xdr:sp macro="" textlink="">
      <xdr:nvSpPr>
        <xdr:cNvPr id="1587" name="AutoShape 3"/>
        <xdr:cNvSpPr>
          <a:spLocks noChangeArrowheads="1"/>
        </xdr:cNvSpPr>
      </xdr:nvSpPr>
      <xdr:spPr bwMode="auto">
        <a:xfrm rot="-5400000">
          <a:off x="8439150" y="609600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37</xdr:row>
      <xdr:rowOff>0</xdr:rowOff>
    </xdr:from>
    <xdr:to>
      <xdr:col>8</xdr:col>
      <xdr:colOff>9525</xdr:colOff>
      <xdr:row>39</xdr:row>
      <xdr:rowOff>57150</xdr:rowOff>
    </xdr:to>
    <xdr:sp macro="" textlink="">
      <xdr:nvSpPr>
        <xdr:cNvPr id="1588" name="AutoShape 3"/>
        <xdr:cNvSpPr>
          <a:spLocks noChangeArrowheads="1"/>
        </xdr:cNvSpPr>
      </xdr:nvSpPr>
      <xdr:spPr bwMode="auto">
        <a:xfrm rot="-5400000">
          <a:off x="8443912" y="62626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38</xdr:row>
      <xdr:rowOff>0</xdr:rowOff>
    </xdr:from>
    <xdr:to>
      <xdr:col>8</xdr:col>
      <xdr:colOff>9525</xdr:colOff>
      <xdr:row>40</xdr:row>
      <xdr:rowOff>57150</xdr:rowOff>
    </xdr:to>
    <xdr:sp macro="" textlink="">
      <xdr:nvSpPr>
        <xdr:cNvPr id="1589" name="AutoShape 3"/>
        <xdr:cNvSpPr>
          <a:spLocks noChangeArrowheads="1"/>
        </xdr:cNvSpPr>
      </xdr:nvSpPr>
      <xdr:spPr bwMode="auto">
        <a:xfrm rot="-5400000">
          <a:off x="8448675" y="6429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39</xdr:row>
      <xdr:rowOff>0</xdr:rowOff>
    </xdr:from>
    <xdr:to>
      <xdr:col>8</xdr:col>
      <xdr:colOff>9525</xdr:colOff>
      <xdr:row>41</xdr:row>
      <xdr:rowOff>57150</xdr:rowOff>
    </xdr:to>
    <xdr:sp macro="" textlink="">
      <xdr:nvSpPr>
        <xdr:cNvPr id="1590" name="AutoShape 3"/>
        <xdr:cNvSpPr>
          <a:spLocks noChangeArrowheads="1"/>
        </xdr:cNvSpPr>
      </xdr:nvSpPr>
      <xdr:spPr bwMode="auto">
        <a:xfrm rot="-5400000">
          <a:off x="8443912" y="659606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40</xdr:row>
      <xdr:rowOff>0</xdr:rowOff>
    </xdr:from>
    <xdr:to>
      <xdr:col>8</xdr:col>
      <xdr:colOff>9525</xdr:colOff>
      <xdr:row>42</xdr:row>
      <xdr:rowOff>57150</xdr:rowOff>
    </xdr:to>
    <xdr:sp macro="" textlink="">
      <xdr:nvSpPr>
        <xdr:cNvPr id="1591" name="AutoShape 3"/>
        <xdr:cNvSpPr>
          <a:spLocks noChangeArrowheads="1"/>
        </xdr:cNvSpPr>
      </xdr:nvSpPr>
      <xdr:spPr bwMode="auto">
        <a:xfrm rot="-5400000">
          <a:off x="8439150" y="6762750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41</xdr:row>
      <xdr:rowOff>0</xdr:rowOff>
    </xdr:from>
    <xdr:to>
      <xdr:col>8</xdr:col>
      <xdr:colOff>9525</xdr:colOff>
      <xdr:row>43</xdr:row>
      <xdr:rowOff>57150</xdr:rowOff>
    </xdr:to>
    <xdr:sp macro="" textlink="">
      <xdr:nvSpPr>
        <xdr:cNvPr id="1592" name="AutoShape 3"/>
        <xdr:cNvSpPr>
          <a:spLocks noChangeArrowheads="1"/>
        </xdr:cNvSpPr>
      </xdr:nvSpPr>
      <xdr:spPr bwMode="auto">
        <a:xfrm rot="-5400000">
          <a:off x="8424862" y="6948488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42</xdr:row>
      <xdr:rowOff>0</xdr:rowOff>
    </xdr:from>
    <xdr:to>
      <xdr:col>8</xdr:col>
      <xdr:colOff>9525</xdr:colOff>
      <xdr:row>44</xdr:row>
      <xdr:rowOff>57150</xdr:rowOff>
    </xdr:to>
    <xdr:sp macro="" textlink="">
      <xdr:nvSpPr>
        <xdr:cNvPr id="1593" name="AutoShape 3"/>
        <xdr:cNvSpPr>
          <a:spLocks noChangeArrowheads="1"/>
        </xdr:cNvSpPr>
      </xdr:nvSpPr>
      <xdr:spPr bwMode="auto">
        <a:xfrm rot="-5400000">
          <a:off x="8429625" y="7115175"/>
          <a:ext cx="4191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43</xdr:row>
      <xdr:rowOff>0</xdr:rowOff>
    </xdr:from>
    <xdr:to>
      <xdr:col>8</xdr:col>
      <xdr:colOff>9525</xdr:colOff>
      <xdr:row>45</xdr:row>
      <xdr:rowOff>57150</xdr:rowOff>
    </xdr:to>
    <xdr:sp macro="" textlink="">
      <xdr:nvSpPr>
        <xdr:cNvPr id="1594" name="AutoShape 3"/>
        <xdr:cNvSpPr>
          <a:spLocks noChangeArrowheads="1"/>
        </xdr:cNvSpPr>
      </xdr:nvSpPr>
      <xdr:spPr bwMode="auto">
        <a:xfrm rot="-5400000">
          <a:off x="8448675" y="72961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44</xdr:row>
      <xdr:rowOff>0</xdr:rowOff>
    </xdr:from>
    <xdr:to>
      <xdr:col>8</xdr:col>
      <xdr:colOff>9525</xdr:colOff>
      <xdr:row>46</xdr:row>
      <xdr:rowOff>57150</xdr:rowOff>
    </xdr:to>
    <xdr:sp macro="" textlink="">
      <xdr:nvSpPr>
        <xdr:cNvPr id="1595" name="AutoShape 3"/>
        <xdr:cNvSpPr>
          <a:spLocks noChangeArrowheads="1"/>
        </xdr:cNvSpPr>
      </xdr:nvSpPr>
      <xdr:spPr bwMode="auto">
        <a:xfrm rot="-5400000">
          <a:off x="8448675" y="74580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9525</xdr:colOff>
      <xdr:row>47</xdr:row>
      <xdr:rowOff>57150</xdr:rowOff>
    </xdr:to>
    <xdr:sp macro="" textlink="">
      <xdr:nvSpPr>
        <xdr:cNvPr id="1596" name="AutoShape 3"/>
        <xdr:cNvSpPr>
          <a:spLocks noChangeArrowheads="1"/>
        </xdr:cNvSpPr>
      </xdr:nvSpPr>
      <xdr:spPr bwMode="auto">
        <a:xfrm rot="-5400000">
          <a:off x="8448675" y="76200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46</xdr:row>
      <xdr:rowOff>0</xdr:rowOff>
    </xdr:from>
    <xdr:to>
      <xdr:col>8</xdr:col>
      <xdr:colOff>9525</xdr:colOff>
      <xdr:row>48</xdr:row>
      <xdr:rowOff>57150</xdr:rowOff>
    </xdr:to>
    <xdr:sp macro="" textlink="">
      <xdr:nvSpPr>
        <xdr:cNvPr id="1597" name="AutoShape 3"/>
        <xdr:cNvSpPr>
          <a:spLocks noChangeArrowheads="1"/>
        </xdr:cNvSpPr>
      </xdr:nvSpPr>
      <xdr:spPr bwMode="auto">
        <a:xfrm rot="-5400000">
          <a:off x="8448675" y="77819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47</xdr:row>
      <xdr:rowOff>0</xdr:rowOff>
    </xdr:from>
    <xdr:to>
      <xdr:col>8</xdr:col>
      <xdr:colOff>9525</xdr:colOff>
      <xdr:row>49</xdr:row>
      <xdr:rowOff>57150</xdr:rowOff>
    </xdr:to>
    <xdr:sp macro="" textlink="">
      <xdr:nvSpPr>
        <xdr:cNvPr id="1598" name="AutoShape 3"/>
        <xdr:cNvSpPr>
          <a:spLocks noChangeArrowheads="1"/>
        </xdr:cNvSpPr>
      </xdr:nvSpPr>
      <xdr:spPr bwMode="auto">
        <a:xfrm rot="-5400000">
          <a:off x="8448675" y="79438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48</xdr:row>
      <xdr:rowOff>0</xdr:rowOff>
    </xdr:from>
    <xdr:to>
      <xdr:col>8</xdr:col>
      <xdr:colOff>9525</xdr:colOff>
      <xdr:row>50</xdr:row>
      <xdr:rowOff>57150</xdr:rowOff>
    </xdr:to>
    <xdr:sp macro="" textlink="">
      <xdr:nvSpPr>
        <xdr:cNvPr id="1599" name="AutoShape 3"/>
        <xdr:cNvSpPr>
          <a:spLocks noChangeArrowheads="1"/>
        </xdr:cNvSpPr>
      </xdr:nvSpPr>
      <xdr:spPr bwMode="auto">
        <a:xfrm rot="-5400000">
          <a:off x="8448675" y="81057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8</xdr:col>
      <xdr:colOff>9525</xdr:colOff>
      <xdr:row>51</xdr:row>
      <xdr:rowOff>57150</xdr:rowOff>
    </xdr:to>
    <xdr:sp macro="" textlink="">
      <xdr:nvSpPr>
        <xdr:cNvPr id="1600" name="AutoShape 3"/>
        <xdr:cNvSpPr>
          <a:spLocks noChangeArrowheads="1"/>
        </xdr:cNvSpPr>
      </xdr:nvSpPr>
      <xdr:spPr bwMode="auto">
        <a:xfrm rot="-5400000">
          <a:off x="8448675" y="82677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50</xdr:row>
      <xdr:rowOff>0</xdr:rowOff>
    </xdr:from>
    <xdr:to>
      <xdr:col>8</xdr:col>
      <xdr:colOff>9525</xdr:colOff>
      <xdr:row>52</xdr:row>
      <xdr:rowOff>57150</xdr:rowOff>
    </xdr:to>
    <xdr:sp macro="" textlink="">
      <xdr:nvSpPr>
        <xdr:cNvPr id="1601" name="AutoShape 3"/>
        <xdr:cNvSpPr>
          <a:spLocks noChangeArrowheads="1"/>
        </xdr:cNvSpPr>
      </xdr:nvSpPr>
      <xdr:spPr bwMode="auto">
        <a:xfrm rot="-5400000">
          <a:off x="8448675" y="8429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51</xdr:row>
      <xdr:rowOff>0</xdr:rowOff>
    </xdr:from>
    <xdr:to>
      <xdr:col>8</xdr:col>
      <xdr:colOff>9525</xdr:colOff>
      <xdr:row>53</xdr:row>
      <xdr:rowOff>57150</xdr:rowOff>
    </xdr:to>
    <xdr:sp macro="" textlink="">
      <xdr:nvSpPr>
        <xdr:cNvPr id="1602" name="AutoShape 3"/>
        <xdr:cNvSpPr>
          <a:spLocks noChangeArrowheads="1"/>
        </xdr:cNvSpPr>
      </xdr:nvSpPr>
      <xdr:spPr bwMode="auto">
        <a:xfrm rot="-5400000">
          <a:off x="8448675" y="8591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52</xdr:row>
      <xdr:rowOff>0</xdr:rowOff>
    </xdr:from>
    <xdr:to>
      <xdr:col>8</xdr:col>
      <xdr:colOff>9525</xdr:colOff>
      <xdr:row>54</xdr:row>
      <xdr:rowOff>57150</xdr:rowOff>
    </xdr:to>
    <xdr:sp macro="" textlink="">
      <xdr:nvSpPr>
        <xdr:cNvPr id="1603" name="AutoShape 3"/>
        <xdr:cNvSpPr>
          <a:spLocks noChangeArrowheads="1"/>
        </xdr:cNvSpPr>
      </xdr:nvSpPr>
      <xdr:spPr bwMode="auto">
        <a:xfrm rot="-5400000">
          <a:off x="8448675" y="87534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53</xdr:row>
      <xdr:rowOff>0</xdr:rowOff>
    </xdr:from>
    <xdr:to>
      <xdr:col>8</xdr:col>
      <xdr:colOff>9525</xdr:colOff>
      <xdr:row>55</xdr:row>
      <xdr:rowOff>57150</xdr:rowOff>
    </xdr:to>
    <xdr:sp macro="" textlink="">
      <xdr:nvSpPr>
        <xdr:cNvPr id="1604" name="AutoShape 3"/>
        <xdr:cNvSpPr>
          <a:spLocks noChangeArrowheads="1"/>
        </xdr:cNvSpPr>
      </xdr:nvSpPr>
      <xdr:spPr bwMode="auto">
        <a:xfrm rot="-5400000">
          <a:off x="8448675" y="89154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54</xdr:row>
      <xdr:rowOff>0</xdr:rowOff>
    </xdr:from>
    <xdr:to>
      <xdr:col>8</xdr:col>
      <xdr:colOff>9525</xdr:colOff>
      <xdr:row>56</xdr:row>
      <xdr:rowOff>57150</xdr:rowOff>
    </xdr:to>
    <xdr:sp macro="" textlink="">
      <xdr:nvSpPr>
        <xdr:cNvPr id="1605" name="AutoShape 3"/>
        <xdr:cNvSpPr>
          <a:spLocks noChangeArrowheads="1"/>
        </xdr:cNvSpPr>
      </xdr:nvSpPr>
      <xdr:spPr bwMode="auto">
        <a:xfrm rot="-5400000">
          <a:off x="8448675" y="90773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55</xdr:row>
      <xdr:rowOff>0</xdr:rowOff>
    </xdr:from>
    <xdr:to>
      <xdr:col>8</xdr:col>
      <xdr:colOff>9525</xdr:colOff>
      <xdr:row>57</xdr:row>
      <xdr:rowOff>57150</xdr:rowOff>
    </xdr:to>
    <xdr:sp macro="" textlink="">
      <xdr:nvSpPr>
        <xdr:cNvPr id="1606" name="AutoShape 3"/>
        <xdr:cNvSpPr>
          <a:spLocks noChangeArrowheads="1"/>
        </xdr:cNvSpPr>
      </xdr:nvSpPr>
      <xdr:spPr bwMode="auto">
        <a:xfrm rot="-5400000">
          <a:off x="8443912" y="92440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56</xdr:row>
      <xdr:rowOff>0</xdr:rowOff>
    </xdr:from>
    <xdr:to>
      <xdr:col>8</xdr:col>
      <xdr:colOff>9525</xdr:colOff>
      <xdr:row>58</xdr:row>
      <xdr:rowOff>57150</xdr:rowOff>
    </xdr:to>
    <xdr:sp macro="" textlink="">
      <xdr:nvSpPr>
        <xdr:cNvPr id="1607" name="AutoShape 3"/>
        <xdr:cNvSpPr>
          <a:spLocks noChangeArrowheads="1"/>
        </xdr:cNvSpPr>
      </xdr:nvSpPr>
      <xdr:spPr bwMode="auto">
        <a:xfrm rot="-5400000">
          <a:off x="8443912" y="94059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57</xdr:row>
      <xdr:rowOff>0</xdr:rowOff>
    </xdr:from>
    <xdr:to>
      <xdr:col>8</xdr:col>
      <xdr:colOff>9525</xdr:colOff>
      <xdr:row>59</xdr:row>
      <xdr:rowOff>57150</xdr:rowOff>
    </xdr:to>
    <xdr:sp macro="" textlink="">
      <xdr:nvSpPr>
        <xdr:cNvPr id="1608" name="AutoShape 3"/>
        <xdr:cNvSpPr>
          <a:spLocks noChangeArrowheads="1"/>
        </xdr:cNvSpPr>
      </xdr:nvSpPr>
      <xdr:spPr bwMode="auto">
        <a:xfrm rot="-5400000">
          <a:off x="8443912" y="957738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58</xdr:row>
      <xdr:rowOff>0</xdr:rowOff>
    </xdr:from>
    <xdr:to>
      <xdr:col>8</xdr:col>
      <xdr:colOff>9525</xdr:colOff>
      <xdr:row>60</xdr:row>
      <xdr:rowOff>57150</xdr:rowOff>
    </xdr:to>
    <xdr:sp macro="" textlink="">
      <xdr:nvSpPr>
        <xdr:cNvPr id="1609" name="AutoShape 3"/>
        <xdr:cNvSpPr>
          <a:spLocks noChangeArrowheads="1"/>
        </xdr:cNvSpPr>
      </xdr:nvSpPr>
      <xdr:spPr bwMode="auto">
        <a:xfrm rot="-5400000">
          <a:off x="8420100" y="9763125"/>
          <a:ext cx="4381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59</xdr:row>
      <xdr:rowOff>0</xdr:rowOff>
    </xdr:from>
    <xdr:to>
      <xdr:col>8</xdr:col>
      <xdr:colOff>9525</xdr:colOff>
      <xdr:row>61</xdr:row>
      <xdr:rowOff>57150</xdr:rowOff>
    </xdr:to>
    <xdr:sp macro="" textlink="">
      <xdr:nvSpPr>
        <xdr:cNvPr id="1610" name="AutoShape 3"/>
        <xdr:cNvSpPr>
          <a:spLocks noChangeArrowheads="1"/>
        </xdr:cNvSpPr>
      </xdr:nvSpPr>
      <xdr:spPr bwMode="auto">
        <a:xfrm rot="-5400000">
          <a:off x="8462962" y="9891713"/>
          <a:ext cx="3524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60</xdr:row>
      <xdr:rowOff>0</xdr:rowOff>
    </xdr:from>
    <xdr:to>
      <xdr:col>8</xdr:col>
      <xdr:colOff>9525</xdr:colOff>
      <xdr:row>62</xdr:row>
      <xdr:rowOff>57150</xdr:rowOff>
    </xdr:to>
    <xdr:sp macro="" textlink="">
      <xdr:nvSpPr>
        <xdr:cNvPr id="1611" name="AutoShape 3"/>
        <xdr:cNvSpPr>
          <a:spLocks noChangeArrowheads="1"/>
        </xdr:cNvSpPr>
      </xdr:nvSpPr>
      <xdr:spPr bwMode="auto">
        <a:xfrm rot="-5400000">
          <a:off x="8486775" y="10077450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9525</xdr:colOff>
      <xdr:row>63</xdr:row>
      <xdr:rowOff>57150</xdr:rowOff>
    </xdr:to>
    <xdr:sp macro="" textlink="">
      <xdr:nvSpPr>
        <xdr:cNvPr id="1612" name="AutoShape 3"/>
        <xdr:cNvSpPr>
          <a:spLocks noChangeArrowheads="1"/>
        </xdr:cNvSpPr>
      </xdr:nvSpPr>
      <xdr:spPr bwMode="auto">
        <a:xfrm rot="-5400000">
          <a:off x="8443912" y="102060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62</xdr:row>
      <xdr:rowOff>0</xdr:rowOff>
    </xdr:from>
    <xdr:to>
      <xdr:col>8</xdr:col>
      <xdr:colOff>9525</xdr:colOff>
      <xdr:row>64</xdr:row>
      <xdr:rowOff>57150</xdr:rowOff>
    </xdr:to>
    <xdr:sp macro="" textlink="">
      <xdr:nvSpPr>
        <xdr:cNvPr id="1613" name="AutoShape 3"/>
        <xdr:cNvSpPr>
          <a:spLocks noChangeArrowheads="1"/>
        </xdr:cNvSpPr>
      </xdr:nvSpPr>
      <xdr:spPr bwMode="auto">
        <a:xfrm rot="-5400000">
          <a:off x="8434387" y="10377488"/>
          <a:ext cx="40957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63</xdr:row>
      <xdr:rowOff>0</xdr:rowOff>
    </xdr:from>
    <xdr:to>
      <xdr:col>8</xdr:col>
      <xdr:colOff>9525</xdr:colOff>
      <xdr:row>65</xdr:row>
      <xdr:rowOff>57150</xdr:rowOff>
    </xdr:to>
    <xdr:sp macro="" textlink="">
      <xdr:nvSpPr>
        <xdr:cNvPr id="1614" name="AutoShape 3"/>
        <xdr:cNvSpPr>
          <a:spLocks noChangeArrowheads="1"/>
        </xdr:cNvSpPr>
      </xdr:nvSpPr>
      <xdr:spPr bwMode="auto">
        <a:xfrm rot="-5400000">
          <a:off x="8439150" y="10544175"/>
          <a:ext cx="40005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64</xdr:row>
      <xdr:rowOff>0</xdr:rowOff>
    </xdr:from>
    <xdr:to>
      <xdr:col>8</xdr:col>
      <xdr:colOff>9525</xdr:colOff>
      <xdr:row>66</xdr:row>
      <xdr:rowOff>57150</xdr:rowOff>
    </xdr:to>
    <xdr:sp macro="" textlink="">
      <xdr:nvSpPr>
        <xdr:cNvPr id="1615" name="AutoShape 3"/>
        <xdr:cNvSpPr>
          <a:spLocks noChangeArrowheads="1"/>
        </xdr:cNvSpPr>
      </xdr:nvSpPr>
      <xdr:spPr bwMode="auto">
        <a:xfrm rot="-5400000">
          <a:off x="8448675" y="107156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65</xdr:row>
      <xdr:rowOff>0</xdr:rowOff>
    </xdr:from>
    <xdr:to>
      <xdr:col>8</xdr:col>
      <xdr:colOff>9525</xdr:colOff>
      <xdr:row>67</xdr:row>
      <xdr:rowOff>57150</xdr:rowOff>
    </xdr:to>
    <xdr:sp macro="" textlink="">
      <xdr:nvSpPr>
        <xdr:cNvPr id="1616" name="AutoShape 3"/>
        <xdr:cNvSpPr>
          <a:spLocks noChangeArrowheads="1"/>
        </xdr:cNvSpPr>
      </xdr:nvSpPr>
      <xdr:spPr bwMode="auto">
        <a:xfrm rot="-5400000">
          <a:off x="8448675" y="108775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66</xdr:row>
      <xdr:rowOff>0</xdr:rowOff>
    </xdr:from>
    <xdr:to>
      <xdr:col>8</xdr:col>
      <xdr:colOff>9525</xdr:colOff>
      <xdr:row>68</xdr:row>
      <xdr:rowOff>57150</xdr:rowOff>
    </xdr:to>
    <xdr:sp macro="" textlink="">
      <xdr:nvSpPr>
        <xdr:cNvPr id="1617" name="AutoShape 3"/>
        <xdr:cNvSpPr>
          <a:spLocks noChangeArrowheads="1"/>
        </xdr:cNvSpPr>
      </xdr:nvSpPr>
      <xdr:spPr bwMode="auto">
        <a:xfrm rot="-5400000">
          <a:off x="8443912" y="11044238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67</xdr:row>
      <xdr:rowOff>0</xdr:rowOff>
    </xdr:from>
    <xdr:to>
      <xdr:col>8</xdr:col>
      <xdr:colOff>9525</xdr:colOff>
      <xdr:row>69</xdr:row>
      <xdr:rowOff>57150</xdr:rowOff>
    </xdr:to>
    <xdr:sp macro="" textlink="">
      <xdr:nvSpPr>
        <xdr:cNvPr id="1618" name="AutoShape 3"/>
        <xdr:cNvSpPr>
          <a:spLocks noChangeArrowheads="1"/>
        </xdr:cNvSpPr>
      </xdr:nvSpPr>
      <xdr:spPr bwMode="auto">
        <a:xfrm rot="-5400000">
          <a:off x="8424862" y="11225213"/>
          <a:ext cx="4286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68</xdr:row>
      <xdr:rowOff>0</xdr:rowOff>
    </xdr:from>
    <xdr:to>
      <xdr:col>8</xdr:col>
      <xdr:colOff>9525</xdr:colOff>
      <xdr:row>70</xdr:row>
      <xdr:rowOff>57150</xdr:rowOff>
    </xdr:to>
    <xdr:sp macro="" textlink="">
      <xdr:nvSpPr>
        <xdr:cNvPr id="1619" name="AutoShape 3"/>
        <xdr:cNvSpPr>
          <a:spLocks noChangeArrowheads="1"/>
        </xdr:cNvSpPr>
      </xdr:nvSpPr>
      <xdr:spPr bwMode="auto">
        <a:xfrm rot="-5400000">
          <a:off x="8467725" y="11353800"/>
          <a:ext cx="3429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69</xdr:row>
      <xdr:rowOff>0</xdr:rowOff>
    </xdr:from>
    <xdr:to>
      <xdr:col>8</xdr:col>
      <xdr:colOff>9525</xdr:colOff>
      <xdr:row>71</xdr:row>
      <xdr:rowOff>57150</xdr:rowOff>
    </xdr:to>
    <xdr:sp macro="" textlink="">
      <xdr:nvSpPr>
        <xdr:cNvPr id="1620" name="AutoShape 3"/>
        <xdr:cNvSpPr>
          <a:spLocks noChangeArrowheads="1"/>
        </xdr:cNvSpPr>
      </xdr:nvSpPr>
      <xdr:spPr bwMode="auto">
        <a:xfrm rot="-5400000">
          <a:off x="8486775" y="11534775"/>
          <a:ext cx="3048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70</xdr:row>
      <xdr:rowOff>0</xdr:rowOff>
    </xdr:from>
    <xdr:to>
      <xdr:col>8</xdr:col>
      <xdr:colOff>9525</xdr:colOff>
      <xdr:row>72</xdr:row>
      <xdr:rowOff>57150</xdr:rowOff>
    </xdr:to>
    <xdr:sp macro="" textlink="">
      <xdr:nvSpPr>
        <xdr:cNvPr id="1621" name="AutoShape 3"/>
        <xdr:cNvSpPr>
          <a:spLocks noChangeArrowheads="1"/>
        </xdr:cNvSpPr>
      </xdr:nvSpPr>
      <xdr:spPr bwMode="auto">
        <a:xfrm rot="-5400000">
          <a:off x="8448675" y="116586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9525</xdr:colOff>
      <xdr:row>73</xdr:row>
      <xdr:rowOff>57150</xdr:rowOff>
    </xdr:to>
    <xdr:sp macro="" textlink="">
      <xdr:nvSpPr>
        <xdr:cNvPr id="1622" name="AutoShape 3"/>
        <xdr:cNvSpPr>
          <a:spLocks noChangeArrowheads="1"/>
        </xdr:cNvSpPr>
      </xdr:nvSpPr>
      <xdr:spPr bwMode="auto">
        <a:xfrm rot="-5400000">
          <a:off x="8448675" y="118205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72</xdr:row>
      <xdr:rowOff>0</xdr:rowOff>
    </xdr:from>
    <xdr:to>
      <xdr:col>8</xdr:col>
      <xdr:colOff>9525</xdr:colOff>
      <xdr:row>74</xdr:row>
      <xdr:rowOff>57150</xdr:rowOff>
    </xdr:to>
    <xdr:sp macro="" textlink="">
      <xdr:nvSpPr>
        <xdr:cNvPr id="1623" name="AutoShape 3"/>
        <xdr:cNvSpPr>
          <a:spLocks noChangeArrowheads="1"/>
        </xdr:cNvSpPr>
      </xdr:nvSpPr>
      <xdr:spPr bwMode="auto">
        <a:xfrm rot="-5400000">
          <a:off x="8448675" y="1198245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73</xdr:row>
      <xdr:rowOff>0</xdr:rowOff>
    </xdr:from>
    <xdr:to>
      <xdr:col>8</xdr:col>
      <xdr:colOff>9525</xdr:colOff>
      <xdr:row>75</xdr:row>
      <xdr:rowOff>57150</xdr:rowOff>
    </xdr:to>
    <xdr:sp macro="" textlink="">
      <xdr:nvSpPr>
        <xdr:cNvPr id="1624" name="AutoShape 3"/>
        <xdr:cNvSpPr>
          <a:spLocks noChangeArrowheads="1"/>
        </xdr:cNvSpPr>
      </xdr:nvSpPr>
      <xdr:spPr bwMode="auto">
        <a:xfrm rot="-5400000">
          <a:off x="8448675" y="1214437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74</xdr:row>
      <xdr:rowOff>0</xdr:rowOff>
    </xdr:from>
    <xdr:to>
      <xdr:col>8</xdr:col>
      <xdr:colOff>9525</xdr:colOff>
      <xdr:row>76</xdr:row>
      <xdr:rowOff>57150</xdr:rowOff>
    </xdr:to>
    <xdr:sp macro="" textlink="">
      <xdr:nvSpPr>
        <xdr:cNvPr id="1625" name="AutoShape 3"/>
        <xdr:cNvSpPr>
          <a:spLocks noChangeArrowheads="1"/>
        </xdr:cNvSpPr>
      </xdr:nvSpPr>
      <xdr:spPr bwMode="auto">
        <a:xfrm rot="-5400000">
          <a:off x="8448675" y="12306300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75</xdr:row>
      <xdr:rowOff>0</xdr:rowOff>
    </xdr:from>
    <xdr:to>
      <xdr:col>8</xdr:col>
      <xdr:colOff>9525</xdr:colOff>
      <xdr:row>77</xdr:row>
      <xdr:rowOff>57150</xdr:rowOff>
    </xdr:to>
    <xdr:sp macro="" textlink="">
      <xdr:nvSpPr>
        <xdr:cNvPr id="1626" name="AutoShape 3"/>
        <xdr:cNvSpPr>
          <a:spLocks noChangeArrowheads="1"/>
        </xdr:cNvSpPr>
      </xdr:nvSpPr>
      <xdr:spPr bwMode="auto">
        <a:xfrm rot="-5400000">
          <a:off x="8448675" y="12468225"/>
          <a:ext cx="381000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76</xdr:row>
      <xdr:rowOff>0</xdr:rowOff>
    </xdr:from>
    <xdr:to>
      <xdr:col>8</xdr:col>
      <xdr:colOff>9525</xdr:colOff>
      <xdr:row>78</xdr:row>
      <xdr:rowOff>57150</xdr:rowOff>
    </xdr:to>
    <xdr:sp macro="" textlink="">
      <xdr:nvSpPr>
        <xdr:cNvPr id="1627" name="AutoShape 3"/>
        <xdr:cNvSpPr>
          <a:spLocks noChangeArrowheads="1"/>
        </xdr:cNvSpPr>
      </xdr:nvSpPr>
      <xdr:spPr bwMode="auto">
        <a:xfrm rot="-5400000">
          <a:off x="8443912" y="12634913"/>
          <a:ext cx="390525" cy="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tewart@edsouthservice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0"/>
  <sheetViews>
    <sheetView showGridLines="0" tabSelected="1" zoomScale="80" zoomScaleNormal="80" zoomScalePageLayoutView="55" workbookViewId="0"/>
  </sheetViews>
  <sheetFormatPr defaultColWidth="9.140625" defaultRowHeight="12.75" x14ac:dyDescent="0.2"/>
  <cols>
    <col min="1" max="1" width="3" style="1" customWidth="1"/>
    <col min="2" max="2" width="13.85546875" style="1" customWidth="1"/>
    <col min="3" max="3" width="19.85546875" style="1" customWidth="1"/>
    <col min="4" max="4" width="16" style="1" customWidth="1"/>
    <col min="5" max="5" width="10.5703125" style="1" customWidth="1"/>
    <col min="6" max="6" width="24.28515625" style="1" bestFit="1" customWidth="1"/>
    <col min="7" max="7" width="18.7109375" style="1" customWidth="1"/>
    <col min="8" max="8" width="23.140625" style="1" bestFit="1" customWidth="1"/>
    <col min="9" max="9" width="28.7109375" style="1" customWidth="1"/>
    <col min="10" max="10" width="16" style="1" customWidth="1"/>
    <col min="11" max="11" width="17.140625" style="1" bestFit="1" customWidth="1"/>
    <col min="12" max="12" width="21.85546875" style="1" bestFit="1" customWidth="1"/>
    <col min="13" max="13" width="18.28515625" style="1" customWidth="1"/>
    <col min="14" max="14" width="20.85546875" style="1" customWidth="1"/>
    <col min="15" max="15" width="18.42578125" style="1" customWidth="1"/>
    <col min="16" max="20" width="15.85546875" style="1" customWidth="1"/>
    <col min="21" max="16384" width="9.140625" style="1"/>
  </cols>
  <sheetData>
    <row r="1" spans="1:15" ht="15.75" x14ac:dyDescent="0.25">
      <c r="A1" s="284" t="s">
        <v>0</v>
      </c>
    </row>
    <row r="2" spans="1:15" ht="15.75" x14ac:dyDescent="0.25">
      <c r="A2" s="284" t="s">
        <v>1</v>
      </c>
    </row>
    <row r="3" spans="1:15" ht="13.5" thickBot="1" x14ac:dyDescent="0.25"/>
    <row r="4" spans="1:15" x14ac:dyDescent="0.2">
      <c r="B4" s="2" t="s">
        <v>2</v>
      </c>
      <c r="C4" s="3"/>
      <c r="D4" s="4" t="s">
        <v>3</v>
      </c>
      <c r="E4" s="4"/>
      <c r="F4" s="4"/>
      <c r="G4" s="5"/>
      <c r="I4" s="6"/>
      <c r="J4" s="6"/>
    </row>
    <row r="5" spans="1:15" x14ac:dyDescent="0.2">
      <c r="B5" s="7" t="s">
        <v>4</v>
      </c>
      <c r="C5" s="8"/>
      <c r="D5" s="12" t="s">
        <v>5</v>
      </c>
      <c r="E5" s="9"/>
      <c r="G5" s="10"/>
      <c r="I5" s="6"/>
      <c r="J5" s="6"/>
      <c r="L5" s="11"/>
      <c r="M5" s="11"/>
    </row>
    <row r="6" spans="1:15" x14ac:dyDescent="0.2">
      <c r="B6" s="7" t="s">
        <v>6</v>
      </c>
      <c r="C6" s="8"/>
      <c r="D6" s="285">
        <v>43733</v>
      </c>
      <c r="E6" s="12"/>
      <c r="F6" s="12"/>
      <c r="G6" s="13"/>
      <c r="I6" s="6"/>
      <c r="J6" s="6"/>
      <c r="L6" s="11"/>
      <c r="M6" s="11"/>
    </row>
    <row r="7" spans="1:15" x14ac:dyDescent="0.2">
      <c r="B7" s="7" t="s">
        <v>7</v>
      </c>
      <c r="C7" s="8"/>
      <c r="D7" s="285">
        <v>43708</v>
      </c>
      <c r="E7" s="14"/>
      <c r="F7" s="14"/>
      <c r="G7" s="15"/>
      <c r="I7" s="16"/>
      <c r="J7" s="16"/>
      <c r="L7" s="11"/>
      <c r="M7" s="11"/>
    </row>
    <row r="8" spans="1:15" x14ac:dyDescent="0.2">
      <c r="B8" s="7" t="s">
        <v>8</v>
      </c>
      <c r="C8" s="8"/>
      <c r="D8" s="17" t="s">
        <v>9</v>
      </c>
      <c r="E8" s="17"/>
      <c r="F8" s="17"/>
      <c r="G8" s="18"/>
      <c r="I8" s="16"/>
      <c r="J8" s="16"/>
    </row>
    <row r="9" spans="1:15" x14ac:dyDescent="0.2">
      <c r="B9" s="7" t="s">
        <v>10</v>
      </c>
      <c r="C9" s="8"/>
      <c r="D9" s="17" t="s">
        <v>11</v>
      </c>
      <c r="E9" s="17"/>
      <c r="F9" s="17"/>
      <c r="G9" s="18"/>
      <c r="I9" s="16"/>
      <c r="J9" s="16"/>
    </row>
    <row r="10" spans="1:15" x14ac:dyDescent="0.2">
      <c r="B10" s="19" t="s">
        <v>12</v>
      </c>
      <c r="C10" s="20"/>
      <c r="D10" s="286" t="s">
        <v>13</v>
      </c>
      <c r="E10" s="17"/>
      <c r="F10" s="17"/>
      <c r="G10" s="18"/>
      <c r="I10" s="21"/>
      <c r="J10" s="21"/>
    </row>
    <row r="11" spans="1:15" ht="13.5" thickBot="1" x14ac:dyDescent="0.25">
      <c r="B11" s="22" t="s">
        <v>14</v>
      </c>
      <c r="C11" s="23"/>
      <c r="D11" s="287" t="s">
        <v>15</v>
      </c>
      <c r="E11" s="24"/>
      <c r="F11" s="24"/>
      <c r="G11" s="25"/>
    </row>
    <row r="12" spans="1:15" x14ac:dyDescent="0.2">
      <c r="B12" s="21"/>
      <c r="C12" s="21"/>
    </row>
    <row r="13" spans="1:15" ht="13.5" thickBot="1" x14ac:dyDescent="0.25"/>
    <row r="14" spans="1:15" ht="15.75" x14ac:dyDescent="0.25">
      <c r="A14" s="26" t="s">
        <v>16</v>
      </c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</row>
    <row r="15" spans="1:15" ht="6.75" customHeight="1" x14ac:dyDescent="0.2">
      <c r="A15" s="3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31"/>
    </row>
    <row r="16" spans="1:15" x14ac:dyDescent="0.2">
      <c r="A16" s="32"/>
      <c r="B16" s="33" t="s">
        <v>17</v>
      </c>
      <c r="C16" s="33" t="s">
        <v>18</v>
      </c>
      <c r="D16" s="34" t="s">
        <v>19</v>
      </c>
      <c r="E16" s="33" t="s">
        <v>20</v>
      </c>
      <c r="F16" s="33" t="s">
        <v>21</v>
      </c>
      <c r="G16" s="33" t="s">
        <v>22</v>
      </c>
      <c r="H16" s="33" t="s">
        <v>23</v>
      </c>
      <c r="I16" s="33" t="s">
        <v>24</v>
      </c>
      <c r="J16" s="33" t="s">
        <v>25</v>
      </c>
      <c r="K16" s="33" t="s">
        <v>26</v>
      </c>
      <c r="L16" s="33" t="s">
        <v>27</v>
      </c>
      <c r="M16" s="33" t="s">
        <v>28</v>
      </c>
      <c r="N16" s="33" t="s">
        <v>29</v>
      </c>
      <c r="O16" s="35" t="s">
        <v>30</v>
      </c>
    </row>
    <row r="17" spans="1:17" x14ac:dyDescent="0.2">
      <c r="A17" s="30"/>
      <c r="B17" s="36" t="s">
        <v>31</v>
      </c>
      <c r="C17" s="36" t="s">
        <v>32</v>
      </c>
      <c r="D17" s="288">
        <v>3.2952500000000003E-2</v>
      </c>
      <c r="E17" s="288">
        <f>D17-F17</f>
        <v>2.1452500000000003E-2</v>
      </c>
      <c r="F17" s="288">
        <v>1.15E-2</v>
      </c>
      <c r="G17" s="36"/>
      <c r="H17" s="289">
        <v>391530000</v>
      </c>
      <c r="I17" s="289">
        <v>58634895.510000005</v>
      </c>
      <c r="J17" s="290">
        <v>161007.43</v>
      </c>
      <c r="K17" s="291">
        <f>+'ESA Collection and Waterfall(2)'!G81</f>
        <v>1645645.66</v>
      </c>
      <c r="L17" s="291">
        <f>I17-K17</f>
        <v>56989249.850000009</v>
      </c>
      <c r="M17" s="292">
        <f>L17/L21</f>
        <v>1</v>
      </c>
      <c r="N17" s="292" t="s">
        <v>33</v>
      </c>
      <c r="O17" s="293">
        <v>51404</v>
      </c>
      <c r="Q17" s="37"/>
    </row>
    <row r="18" spans="1:17" x14ac:dyDescent="0.2">
      <c r="A18" s="30"/>
      <c r="B18" s="38"/>
      <c r="C18" s="38"/>
      <c r="D18" s="39"/>
      <c r="E18" s="39"/>
      <c r="F18" s="39"/>
      <c r="G18" s="39"/>
      <c r="H18" s="40"/>
      <c r="I18" s="40"/>
      <c r="J18" s="41"/>
      <c r="K18" s="42"/>
      <c r="L18" s="41"/>
      <c r="M18" s="43"/>
      <c r="N18" s="43"/>
      <c r="O18" s="44"/>
      <c r="Q18" s="37"/>
    </row>
    <row r="19" spans="1:17" x14ac:dyDescent="0.2">
      <c r="A19" s="30"/>
      <c r="B19" s="38"/>
      <c r="C19" s="38"/>
      <c r="D19" s="39"/>
      <c r="E19" s="39"/>
      <c r="F19" s="39"/>
      <c r="G19" s="39"/>
      <c r="H19" s="40"/>
      <c r="I19" s="40"/>
      <c r="J19" s="41"/>
      <c r="K19" s="42"/>
      <c r="L19" s="41"/>
      <c r="M19" s="43"/>
      <c r="N19" s="43"/>
      <c r="O19" s="44"/>
      <c r="Q19" s="37"/>
    </row>
    <row r="20" spans="1:17" x14ac:dyDescent="0.2">
      <c r="A20" s="45"/>
      <c r="B20" s="46"/>
      <c r="C20" s="47"/>
      <c r="D20" s="48"/>
      <c r="E20" s="47"/>
      <c r="F20" s="47"/>
      <c r="G20" s="47"/>
      <c r="H20" s="49"/>
      <c r="I20" s="50"/>
      <c r="J20" s="50"/>
      <c r="K20" s="51"/>
      <c r="L20" s="50"/>
      <c r="M20" s="52"/>
      <c r="N20" s="52"/>
      <c r="O20" s="53"/>
    </row>
    <row r="21" spans="1:17" x14ac:dyDescent="0.2">
      <c r="A21" s="45"/>
      <c r="B21" s="54" t="s">
        <v>34</v>
      </c>
      <c r="C21" s="46"/>
      <c r="D21" s="55"/>
      <c r="E21" s="47"/>
      <c r="F21" s="47"/>
      <c r="G21" s="47"/>
      <c r="H21" s="56">
        <f>SUM(H17:H20)</f>
        <v>391530000</v>
      </c>
      <c r="I21" s="56">
        <f>SUM(I17:I20)</f>
        <v>58634895.510000005</v>
      </c>
      <c r="J21" s="56">
        <f>SUM(J17:J19)</f>
        <v>161007.43</v>
      </c>
      <c r="K21" s="56">
        <f>SUM(K17:K19)</f>
        <v>1645645.66</v>
      </c>
      <c r="L21" s="56">
        <f>SUM(L17:L19)</f>
        <v>56989249.850000009</v>
      </c>
      <c r="M21" s="57">
        <f>SUM(M17:M19)</f>
        <v>1</v>
      </c>
      <c r="N21" s="58"/>
      <c r="O21" s="59"/>
    </row>
    <row r="22" spans="1:17" s="64" customFormat="1" ht="11.25" x14ac:dyDescent="0.2">
      <c r="A22" s="60" t="s">
        <v>35</v>
      </c>
      <c r="B22" s="61"/>
      <c r="C22" s="61"/>
      <c r="D22" s="61"/>
      <c r="E22" s="61"/>
      <c r="F22" s="61"/>
      <c r="G22" s="61"/>
      <c r="H22" s="61"/>
      <c r="I22" s="61"/>
      <c r="J22" s="61"/>
      <c r="K22" s="62"/>
      <c r="L22" s="62"/>
      <c r="M22" s="62"/>
      <c r="N22" s="62"/>
      <c r="O22" s="63"/>
    </row>
    <row r="23" spans="1:17" s="64" customFormat="1" ht="13.5" thickBo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7"/>
      <c r="L23" s="67"/>
      <c r="M23" s="67"/>
      <c r="N23" s="67"/>
      <c r="O23" s="68"/>
    </row>
    <row r="24" spans="1:17" ht="13.5" thickBot="1" x14ac:dyDescent="0.25"/>
    <row r="25" spans="1:17" ht="15.75" x14ac:dyDescent="0.25">
      <c r="A25" s="26" t="s">
        <v>36</v>
      </c>
      <c r="B25" s="27"/>
      <c r="C25" s="28"/>
      <c r="D25" s="28"/>
      <c r="E25" s="28"/>
      <c r="F25" s="28"/>
      <c r="G25" s="28"/>
      <c r="H25" s="29"/>
      <c r="J25" s="26" t="s">
        <v>37</v>
      </c>
      <c r="K25" s="28"/>
      <c r="L25" s="28"/>
      <c r="M25" s="28"/>
      <c r="N25" s="28"/>
      <c r="O25" s="29"/>
    </row>
    <row r="26" spans="1:17" ht="6.75" customHeight="1" x14ac:dyDescent="0.2">
      <c r="A26" s="30"/>
      <c r="B26" s="21"/>
      <c r="C26" s="21"/>
      <c r="D26" s="21"/>
      <c r="E26" s="21"/>
      <c r="F26" s="21"/>
      <c r="G26" s="21"/>
      <c r="H26" s="31"/>
      <c r="J26" s="30"/>
      <c r="K26" s="21"/>
      <c r="L26" s="21"/>
      <c r="M26" s="21"/>
      <c r="N26" s="21"/>
      <c r="O26" s="31"/>
    </row>
    <row r="27" spans="1:17" s="73" customFormat="1" ht="12.75" customHeight="1" x14ac:dyDescent="0.2">
      <c r="A27" s="69"/>
      <c r="B27" s="70"/>
      <c r="C27" s="70"/>
      <c r="D27" s="70"/>
      <c r="E27" s="70"/>
      <c r="F27" s="71" t="s">
        <v>38</v>
      </c>
      <c r="G27" s="72" t="s">
        <v>39</v>
      </c>
      <c r="H27" s="35" t="s">
        <v>40</v>
      </c>
      <c r="I27" s="1"/>
      <c r="J27" s="74"/>
      <c r="K27" s="92"/>
      <c r="L27" s="294" t="s">
        <v>41</v>
      </c>
      <c r="M27" s="295" t="s">
        <v>42</v>
      </c>
      <c r="N27" s="296"/>
      <c r="O27" s="297"/>
    </row>
    <row r="28" spans="1:17" x14ac:dyDescent="0.2">
      <c r="A28" s="74"/>
      <c r="B28" s="75" t="s">
        <v>43</v>
      </c>
      <c r="C28" s="75"/>
      <c r="D28" s="75"/>
      <c r="E28" s="75"/>
      <c r="F28" s="76">
        <v>91497884.510000005</v>
      </c>
      <c r="G28" s="77">
        <f>H28-F28</f>
        <v>-1485619.2900000066</v>
      </c>
      <c r="H28" s="298">
        <v>90012265.219999999</v>
      </c>
      <c r="I28" s="78"/>
      <c r="J28" s="45"/>
      <c r="K28" s="99"/>
      <c r="L28" s="299"/>
      <c r="M28" s="300" t="s">
        <v>44</v>
      </c>
      <c r="N28" s="301"/>
      <c r="O28" s="302"/>
    </row>
    <row r="29" spans="1:17" x14ac:dyDescent="0.2">
      <c r="A29" s="30"/>
      <c r="B29" s="21" t="s">
        <v>45</v>
      </c>
      <c r="C29" s="21"/>
      <c r="D29" s="21"/>
      <c r="E29" s="21"/>
      <c r="F29" s="79">
        <v>732380.89</v>
      </c>
      <c r="G29" s="77">
        <f>H29-F29</f>
        <v>-55221.930000000051</v>
      </c>
      <c r="H29" s="303">
        <v>677158.96</v>
      </c>
      <c r="I29" s="78"/>
      <c r="J29" s="304" t="s">
        <v>46</v>
      </c>
      <c r="K29" s="95"/>
      <c r="L29" s="305">
        <v>2.2000000000000001E-3</v>
      </c>
      <c r="M29" s="306"/>
      <c r="N29" s="307">
        <v>-26.67</v>
      </c>
      <c r="O29" s="308"/>
    </row>
    <row r="30" spans="1:17" x14ac:dyDescent="0.2">
      <c r="A30" s="30"/>
      <c r="B30" s="80" t="s">
        <v>47</v>
      </c>
      <c r="C30" s="80"/>
      <c r="D30" s="80"/>
      <c r="E30" s="80"/>
      <c r="F30" s="81">
        <v>92230265.400000006</v>
      </c>
      <c r="G30" s="82">
        <f>H30-F30</f>
        <v>-1540841.2199999988</v>
      </c>
      <c r="H30" s="309">
        <v>90689424.180000007</v>
      </c>
      <c r="I30" s="78"/>
      <c r="J30" s="304" t="s">
        <v>48</v>
      </c>
      <c r="K30" s="95"/>
      <c r="L30" s="305">
        <v>8.0000000000000004E-4</v>
      </c>
      <c r="M30" s="310"/>
      <c r="N30" s="311">
        <v>-3.62</v>
      </c>
      <c r="O30" s="312"/>
    </row>
    <row r="31" spans="1:17" x14ac:dyDescent="0.2">
      <c r="A31" s="30"/>
      <c r="B31" s="21"/>
      <c r="C31" s="21"/>
      <c r="D31" s="21"/>
      <c r="E31" s="21"/>
      <c r="F31" s="79">
        <v>0</v>
      </c>
      <c r="G31" s="77"/>
      <c r="H31" s="223"/>
      <c r="I31" s="78"/>
      <c r="J31" s="304" t="s">
        <v>49</v>
      </c>
      <c r="K31" s="95"/>
      <c r="L31" s="305">
        <v>6.4000000000000001E-2</v>
      </c>
      <c r="M31" s="310"/>
      <c r="N31" s="311">
        <v>-18.239999999999998</v>
      </c>
      <c r="O31" s="312"/>
    </row>
    <row r="32" spans="1:17" x14ac:dyDescent="0.2">
      <c r="A32" s="30"/>
      <c r="B32" s="21"/>
      <c r="C32" s="21"/>
      <c r="D32" s="21"/>
      <c r="E32" s="21"/>
      <c r="F32" s="79">
        <v>0</v>
      </c>
      <c r="G32" s="77"/>
      <c r="H32" s="223"/>
      <c r="I32" s="78"/>
      <c r="J32" s="304" t="s">
        <v>50</v>
      </c>
      <c r="K32" s="95"/>
      <c r="L32" s="305">
        <v>0.1066</v>
      </c>
      <c r="M32" s="313"/>
      <c r="N32" s="314">
        <v>-2.31</v>
      </c>
      <c r="O32" s="315"/>
    </row>
    <row r="33" spans="1:15" ht="15.75" customHeight="1" x14ac:dyDescent="0.2">
      <c r="A33" s="30"/>
      <c r="B33" s="21"/>
      <c r="C33" s="21"/>
      <c r="D33" s="21"/>
      <c r="E33" s="21"/>
      <c r="F33" s="79">
        <v>0</v>
      </c>
      <c r="G33" s="83"/>
      <c r="H33" s="316"/>
      <c r="I33" s="78"/>
      <c r="J33" s="317"/>
      <c r="K33" s="176"/>
      <c r="L33" s="318"/>
      <c r="M33" s="319"/>
      <c r="N33" s="320" t="s">
        <v>51</v>
      </c>
      <c r="O33" s="321"/>
    </row>
    <row r="34" spans="1:15" x14ac:dyDescent="0.2">
      <c r="A34" s="30"/>
      <c r="B34" s="21" t="s">
        <v>52</v>
      </c>
      <c r="C34" s="21"/>
      <c r="D34" s="21"/>
      <c r="E34" s="21"/>
      <c r="F34" s="79">
        <v>5.95</v>
      </c>
      <c r="G34" s="77">
        <f t="shared" ref="G34:G39" si="0">H34-F34</f>
        <v>0</v>
      </c>
      <c r="H34" s="303">
        <v>5.95</v>
      </c>
      <c r="I34" s="78"/>
      <c r="J34" s="304" t="s">
        <v>53</v>
      </c>
      <c r="K34" s="95"/>
      <c r="L34" s="305">
        <f>81.97%-0.01%</f>
        <v>0.8196</v>
      </c>
      <c r="M34" s="306"/>
      <c r="N34" s="307">
        <v>159.93</v>
      </c>
      <c r="O34" s="308"/>
    </row>
    <row r="35" spans="1:15" x14ac:dyDescent="0.2">
      <c r="A35" s="30"/>
      <c r="B35" s="21" t="s">
        <v>54</v>
      </c>
      <c r="C35" s="21"/>
      <c r="D35" s="21"/>
      <c r="E35" s="21"/>
      <c r="F35" s="79">
        <v>149.66</v>
      </c>
      <c r="G35" s="77">
        <f t="shared" si="0"/>
        <v>0.30000000000001137</v>
      </c>
      <c r="H35" s="303">
        <v>149.96</v>
      </c>
      <c r="I35" s="78"/>
      <c r="J35" s="304" t="s">
        <v>55</v>
      </c>
      <c r="K35" s="95"/>
      <c r="L35" s="305">
        <v>5.8999999999999999E-3</v>
      </c>
      <c r="M35" s="310"/>
      <c r="N35" s="311">
        <v>168.22</v>
      </c>
      <c r="O35" s="312"/>
    </row>
    <row r="36" spans="1:15" ht="12.75" customHeight="1" x14ac:dyDescent="0.2">
      <c r="A36" s="30"/>
      <c r="B36" s="21" t="s">
        <v>56</v>
      </c>
      <c r="C36" s="21"/>
      <c r="D36" s="21"/>
      <c r="E36" s="21"/>
      <c r="F36" s="84">
        <v>17427</v>
      </c>
      <c r="G36" s="85">
        <f t="shared" si="0"/>
        <v>-282</v>
      </c>
      <c r="H36" s="322">
        <v>17145</v>
      </c>
      <c r="I36" s="78"/>
      <c r="J36" s="304" t="s">
        <v>57</v>
      </c>
      <c r="K36" s="95"/>
      <c r="L36" s="305">
        <v>8.9999999999999998E-4</v>
      </c>
      <c r="M36" s="310"/>
      <c r="N36" s="311">
        <v>148</v>
      </c>
      <c r="O36" s="312"/>
    </row>
    <row r="37" spans="1:15" ht="13.5" thickBot="1" x14ac:dyDescent="0.25">
      <c r="A37" s="30"/>
      <c r="B37" s="21" t="s">
        <v>58</v>
      </c>
      <c r="C37" s="21"/>
      <c r="D37" s="21"/>
      <c r="E37" s="21"/>
      <c r="F37" s="84">
        <v>8116</v>
      </c>
      <c r="G37" s="85">
        <f t="shared" si="0"/>
        <v>-151</v>
      </c>
      <c r="H37" s="322">
        <v>7965</v>
      </c>
      <c r="I37" s="78"/>
      <c r="J37" s="215" t="s">
        <v>59</v>
      </c>
      <c r="K37" s="95"/>
      <c r="L37" s="323"/>
      <c r="M37" s="324"/>
      <c r="N37" s="325">
        <v>130.72999999999999</v>
      </c>
      <c r="O37" s="326"/>
    </row>
    <row r="38" spans="1:15" ht="13.5" thickBot="1" x14ac:dyDescent="0.25">
      <c r="A38" s="30"/>
      <c r="B38" s="21" t="s">
        <v>60</v>
      </c>
      <c r="C38" s="21"/>
      <c r="D38" s="21"/>
      <c r="E38" s="21"/>
      <c r="F38" s="79">
        <v>5292.38</v>
      </c>
      <c r="G38" s="77">
        <f t="shared" si="0"/>
        <v>-2.819999999999709</v>
      </c>
      <c r="H38" s="303">
        <v>5289.56</v>
      </c>
      <c r="I38" s="78"/>
      <c r="J38" s="327"/>
      <c r="K38" s="328"/>
      <c r="L38" s="329"/>
      <c r="M38" s="330"/>
      <c r="N38" s="330"/>
      <c r="O38" s="331"/>
    </row>
    <row r="39" spans="1:15" ht="12.75" customHeight="1" x14ac:dyDescent="0.2">
      <c r="A39" s="45"/>
      <c r="B39" s="86" t="s">
        <v>61</v>
      </c>
      <c r="C39" s="86"/>
      <c r="D39" s="86"/>
      <c r="E39" s="86"/>
      <c r="F39" s="87">
        <v>11364.01</v>
      </c>
      <c r="G39" s="88">
        <f t="shared" si="0"/>
        <v>21.979999999999563</v>
      </c>
      <c r="H39" s="332">
        <v>11385.99</v>
      </c>
      <c r="I39" s="78"/>
      <c r="J39" s="333" t="s">
        <v>62</v>
      </c>
      <c r="K39" s="334"/>
      <c r="L39" s="334"/>
      <c r="M39" s="334"/>
      <c r="N39" s="334"/>
      <c r="O39" s="335"/>
    </row>
    <row r="40" spans="1:15" s="64" customFormat="1" x14ac:dyDescent="0.2">
      <c r="A40" s="60"/>
      <c r="B40" s="61"/>
      <c r="C40" s="61"/>
      <c r="D40" s="61"/>
      <c r="E40" s="61"/>
      <c r="F40" s="62"/>
      <c r="G40" s="62"/>
      <c r="H40" s="89"/>
      <c r="I40" s="78"/>
      <c r="J40" s="336"/>
      <c r="K40" s="337"/>
      <c r="L40" s="337"/>
      <c r="M40" s="337"/>
      <c r="N40" s="337"/>
      <c r="O40" s="338"/>
    </row>
    <row r="41" spans="1:15" s="64" customFormat="1" ht="13.5" thickBot="1" x14ac:dyDescent="0.25">
      <c r="A41" s="65"/>
      <c r="B41" s="66"/>
      <c r="C41" s="66"/>
      <c r="D41" s="66"/>
      <c r="E41" s="66"/>
      <c r="F41" s="66"/>
      <c r="G41" s="66"/>
      <c r="H41" s="68"/>
      <c r="I41" s="78"/>
      <c r="J41" s="240"/>
      <c r="K41" s="241"/>
      <c r="L41" s="241"/>
      <c r="M41" s="241"/>
      <c r="N41" s="241"/>
      <c r="O41" s="242"/>
    </row>
    <row r="42" spans="1:15" ht="13.5" thickBot="1" x14ac:dyDescent="0.25">
      <c r="I42" s="78"/>
    </row>
    <row r="43" spans="1:15" ht="15.75" x14ac:dyDescent="0.25">
      <c r="A43" s="26" t="s">
        <v>63</v>
      </c>
      <c r="B43" s="28"/>
      <c r="C43" s="28"/>
      <c r="D43" s="28"/>
      <c r="E43" s="28"/>
      <c r="F43" s="28"/>
      <c r="G43" s="28"/>
      <c r="H43" s="29"/>
      <c r="I43" s="78"/>
      <c r="J43" s="90"/>
      <c r="L43" s="21"/>
    </row>
    <row r="44" spans="1:15" x14ac:dyDescent="0.2">
      <c r="A44" s="30"/>
      <c r="B44" s="21"/>
      <c r="C44" s="21"/>
      <c r="D44" s="21"/>
      <c r="E44" s="21"/>
      <c r="F44" s="21"/>
      <c r="G44" s="21"/>
      <c r="H44" s="31"/>
      <c r="I44" s="78"/>
      <c r="J44" s="21"/>
      <c r="L44" s="16"/>
    </row>
    <row r="45" spans="1:15" x14ac:dyDescent="0.2">
      <c r="A45" s="69"/>
      <c r="B45" s="70"/>
      <c r="C45" s="70"/>
      <c r="D45" s="70"/>
      <c r="E45" s="70"/>
      <c r="F45" s="33" t="s">
        <v>64</v>
      </c>
      <c r="G45" s="33" t="s">
        <v>39</v>
      </c>
      <c r="H45" s="91" t="s">
        <v>40</v>
      </c>
      <c r="I45" s="78"/>
      <c r="J45" s="16"/>
      <c r="L45" s="16"/>
    </row>
    <row r="46" spans="1:15" x14ac:dyDescent="0.2">
      <c r="A46" s="74"/>
      <c r="B46" s="75" t="s">
        <v>65</v>
      </c>
      <c r="C46" s="75"/>
      <c r="D46" s="75"/>
      <c r="E46" s="92"/>
      <c r="F46" s="167">
        <v>616763.98</v>
      </c>
      <c r="G46" s="42">
        <f>H46-F46</f>
        <v>0</v>
      </c>
      <c r="H46" s="298">
        <f>+F47</f>
        <v>616763.98</v>
      </c>
      <c r="I46" s="78"/>
      <c r="J46" s="93"/>
      <c r="K46" s="93"/>
      <c r="L46" s="93"/>
      <c r="O46" s="94"/>
    </row>
    <row r="47" spans="1:15" x14ac:dyDescent="0.2">
      <c r="A47" s="30"/>
      <c r="B47" s="21" t="s">
        <v>66</v>
      </c>
      <c r="C47" s="21"/>
      <c r="D47" s="21"/>
      <c r="E47" s="95"/>
      <c r="F47" s="77">
        <v>616763.98</v>
      </c>
      <c r="G47" s="42">
        <f>H47-F47</f>
        <v>0</v>
      </c>
      <c r="H47" s="223">
        <v>616763.98</v>
      </c>
      <c r="I47" s="78"/>
      <c r="J47" s="93"/>
      <c r="O47" s="94"/>
    </row>
    <row r="48" spans="1:15" x14ac:dyDescent="0.2">
      <c r="A48" s="30"/>
      <c r="B48" s="21" t="s">
        <v>67</v>
      </c>
      <c r="C48" s="21"/>
      <c r="D48" s="21"/>
      <c r="E48" s="95"/>
      <c r="F48" s="77">
        <v>0</v>
      </c>
      <c r="G48" s="42">
        <v>0</v>
      </c>
      <c r="H48" s="223">
        <v>0</v>
      </c>
      <c r="I48" s="78"/>
      <c r="J48" s="21"/>
      <c r="L48" s="96"/>
      <c r="O48" s="94"/>
    </row>
    <row r="49" spans="1:15" x14ac:dyDescent="0.2">
      <c r="A49" s="30"/>
      <c r="B49" s="21" t="s">
        <v>68</v>
      </c>
      <c r="C49" s="21"/>
      <c r="D49" s="21"/>
      <c r="E49" s="95"/>
      <c r="F49" s="77">
        <v>0</v>
      </c>
      <c r="G49" s="42">
        <v>0</v>
      </c>
      <c r="H49" s="223">
        <v>0</v>
      </c>
      <c r="I49" s="78"/>
      <c r="J49" s="93"/>
      <c r="L49" s="96"/>
      <c r="O49" s="94"/>
    </row>
    <row r="50" spans="1:15" x14ac:dyDescent="0.2">
      <c r="A50" s="30"/>
      <c r="B50" s="21" t="s">
        <v>69</v>
      </c>
      <c r="C50" s="21"/>
      <c r="D50" s="21"/>
      <c r="E50" s="95"/>
      <c r="F50" s="77">
        <v>2575654.08</v>
      </c>
      <c r="G50" s="42">
        <f>H50-F50</f>
        <v>-635870.14000000013</v>
      </c>
      <c r="H50" s="223">
        <v>1939783.94</v>
      </c>
      <c r="I50" s="78"/>
      <c r="J50" s="97"/>
      <c r="K50" s="98"/>
      <c r="L50" s="21"/>
      <c r="O50" s="94"/>
    </row>
    <row r="51" spans="1:15" x14ac:dyDescent="0.2">
      <c r="A51" s="30"/>
      <c r="B51" s="21" t="s">
        <v>70</v>
      </c>
      <c r="C51" s="21"/>
      <c r="D51" s="21"/>
      <c r="E51" s="95"/>
      <c r="F51" s="77">
        <v>0</v>
      </c>
      <c r="G51" s="42">
        <v>0</v>
      </c>
      <c r="H51" s="223">
        <v>0</v>
      </c>
      <c r="I51" s="78"/>
      <c r="J51" s="97"/>
      <c r="K51" s="96"/>
      <c r="L51" s="97"/>
      <c r="O51" s="94"/>
    </row>
    <row r="52" spans="1:15" x14ac:dyDescent="0.2">
      <c r="A52" s="30"/>
      <c r="B52" s="21"/>
      <c r="C52" s="21"/>
      <c r="D52" s="21"/>
      <c r="E52" s="95"/>
      <c r="F52" s="77"/>
      <c r="G52" s="42"/>
      <c r="H52" s="223"/>
      <c r="I52" s="78"/>
      <c r="J52" s="21"/>
      <c r="L52" s="21"/>
      <c r="O52" s="94"/>
    </row>
    <row r="53" spans="1:15" x14ac:dyDescent="0.2">
      <c r="A53" s="30"/>
      <c r="B53" s="80" t="s">
        <v>71</v>
      </c>
      <c r="C53" s="21"/>
      <c r="D53" s="21"/>
      <c r="E53" s="95"/>
      <c r="F53" s="82">
        <v>3192418.06</v>
      </c>
      <c r="G53" s="42">
        <f>H53-F53</f>
        <v>-635870.14000000013</v>
      </c>
      <c r="H53" s="339">
        <f>H47+H50</f>
        <v>2556547.92</v>
      </c>
      <c r="I53" s="78"/>
      <c r="J53" s="97"/>
      <c r="L53" s="97"/>
      <c r="O53" s="94"/>
    </row>
    <row r="54" spans="1:15" x14ac:dyDescent="0.2">
      <c r="A54" s="45"/>
      <c r="B54" s="86"/>
      <c r="C54" s="86"/>
      <c r="D54" s="86"/>
      <c r="E54" s="99"/>
      <c r="F54" s="100"/>
      <c r="G54" s="100"/>
      <c r="H54" s="101"/>
      <c r="I54" s="78"/>
      <c r="J54" s="21"/>
      <c r="L54" s="21"/>
      <c r="O54" s="94"/>
    </row>
    <row r="55" spans="1:15" x14ac:dyDescent="0.2">
      <c r="A55" s="60"/>
      <c r="B55" s="62"/>
      <c r="C55" s="62"/>
      <c r="D55" s="62"/>
      <c r="E55" s="62"/>
      <c r="F55" s="102"/>
      <c r="G55" s="102"/>
      <c r="H55" s="103"/>
      <c r="I55" s="78"/>
      <c r="J55" s="21"/>
    </row>
    <row r="56" spans="1:15" x14ac:dyDescent="0.2">
      <c r="A56" s="60"/>
      <c r="B56" s="62"/>
      <c r="C56" s="62"/>
      <c r="D56" s="62"/>
      <c r="E56" s="62"/>
      <c r="F56" s="102"/>
      <c r="G56" s="102"/>
      <c r="H56" s="103"/>
      <c r="I56" s="78"/>
      <c r="J56" s="21"/>
      <c r="L56" s="94"/>
      <c r="M56" s="94"/>
    </row>
    <row r="57" spans="1:15" ht="13.5" thickBot="1" x14ac:dyDescent="0.25">
      <c r="A57" s="104"/>
      <c r="B57" s="67"/>
      <c r="C57" s="67"/>
      <c r="D57" s="67"/>
      <c r="E57" s="67"/>
      <c r="F57" s="105"/>
      <c r="G57" s="105"/>
      <c r="H57" s="106"/>
      <c r="I57" s="78"/>
    </row>
    <row r="58" spans="1:15" x14ac:dyDescent="0.2">
      <c r="I58" s="78"/>
    </row>
    <row r="59" spans="1:15" ht="13.5" thickBot="1" x14ac:dyDescent="0.25">
      <c r="I59" s="78"/>
    </row>
    <row r="60" spans="1:15" ht="16.5" thickBot="1" x14ac:dyDescent="0.3">
      <c r="A60" s="26" t="s">
        <v>72</v>
      </c>
      <c r="B60" s="28"/>
      <c r="C60" s="28"/>
      <c r="D60" s="28"/>
      <c r="E60" s="28"/>
      <c r="F60" s="28"/>
      <c r="G60" s="28"/>
      <c r="H60" s="29"/>
      <c r="I60" s="78"/>
      <c r="J60" s="340" t="s">
        <v>73</v>
      </c>
      <c r="K60" s="341"/>
    </row>
    <row r="61" spans="1:15" ht="6.75" customHeight="1" x14ac:dyDescent="0.2">
      <c r="A61" s="30"/>
      <c r="B61" s="21"/>
      <c r="C61" s="21"/>
      <c r="D61" s="21"/>
      <c r="E61" s="21"/>
      <c r="F61" s="21"/>
      <c r="G61" s="21"/>
      <c r="H61" s="31"/>
      <c r="I61" s="78"/>
      <c r="J61" s="30"/>
      <c r="K61" s="31"/>
    </row>
    <row r="62" spans="1:15" s="73" customFormat="1" x14ac:dyDescent="0.2">
      <c r="A62" s="69"/>
      <c r="B62" s="70"/>
      <c r="C62" s="70"/>
      <c r="D62" s="70"/>
      <c r="E62" s="107"/>
      <c r="F62" s="33" t="s">
        <v>64</v>
      </c>
      <c r="G62" s="72" t="s">
        <v>39</v>
      </c>
      <c r="H62" s="91" t="s">
        <v>40</v>
      </c>
      <c r="I62" s="78"/>
      <c r="J62" s="30" t="s">
        <v>74</v>
      </c>
      <c r="K62" s="342">
        <v>8.9200000000000002E-2</v>
      </c>
    </row>
    <row r="63" spans="1:15" ht="13.5" thickBot="1" x14ac:dyDescent="0.25">
      <c r="A63" s="74"/>
      <c r="B63" s="108" t="s">
        <v>75</v>
      </c>
      <c r="C63" s="75"/>
      <c r="D63" s="75"/>
      <c r="E63" s="21"/>
      <c r="F63" s="109"/>
      <c r="G63" s="92"/>
      <c r="H63" s="110"/>
      <c r="I63" s="78"/>
      <c r="J63" s="343"/>
      <c r="K63" s="344"/>
    </row>
    <row r="64" spans="1:15" ht="14.25" x14ac:dyDescent="0.2">
      <c r="A64" s="30"/>
      <c r="B64" s="21" t="s">
        <v>76</v>
      </c>
      <c r="C64" s="21"/>
      <c r="D64" s="21"/>
      <c r="E64" s="21"/>
      <c r="F64" s="345">
        <v>94655270.049999997</v>
      </c>
      <c r="G64" s="42">
        <f>-F64+H64</f>
        <v>-1504182.0199999958</v>
      </c>
      <c r="H64" s="346">
        <v>93151088.030000001</v>
      </c>
      <c r="I64" s="78"/>
      <c r="J64" s="21"/>
      <c r="K64" s="111"/>
    </row>
    <row r="65" spans="1:16" x14ac:dyDescent="0.2">
      <c r="A65" s="30"/>
      <c r="B65" s="21" t="s">
        <v>77</v>
      </c>
      <c r="C65" s="21"/>
      <c r="D65" s="21"/>
      <c r="E65" s="21"/>
      <c r="F65" s="41">
        <v>0</v>
      </c>
      <c r="G65" s="42">
        <v>0</v>
      </c>
      <c r="H65" s="223">
        <v>0</v>
      </c>
      <c r="I65" s="78"/>
      <c r="J65" s="62"/>
      <c r="K65" s="21"/>
    </row>
    <row r="66" spans="1:16" x14ac:dyDescent="0.2">
      <c r="A66" s="30"/>
      <c r="B66" s="21" t="s">
        <v>78</v>
      </c>
      <c r="C66" s="21"/>
      <c r="D66" s="21"/>
      <c r="E66" s="21"/>
      <c r="F66" s="345">
        <v>616763.98</v>
      </c>
      <c r="G66" s="42">
        <f>(-F66+H66)</f>
        <v>0</v>
      </c>
      <c r="H66" s="223">
        <f>+H47</f>
        <v>616763.98</v>
      </c>
      <c r="I66" s="78"/>
      <c r="J66" s="21"/>
      <c r="K66" s="21"/>
    </row>
    <row r="67" spans="1:16" x14ac:dyDescent="0.2">
      <c r="A67" s="30"/>
      <c r="B67" s="21" t="s">
        <v>70</v>
      </c>
      <c r="C67" s="21"/>
      <c r="D67" s="21"/>
      <c r="E67" s="112"/>
      <c r="F67" s="347">
        <v>0</v>
      </c>
      <c r="G67" s="51"/>
      <c r="H67" s="348">
        <v>0</v>
      </c>
      <c r="I67" s="78"/>
    </row>
    <row r="68" spans="1:16" ht="13.5" thickBot="1" x14ac:dyDescent="0.25">
      <c r="A68" s="30"/>
      <c r="B68" s="80" t="s">
        <v>79</v>
      </c>
      <c r="C68" s="21"/>
      <c r="D68" s="21"/>
      <c r="E68" s="21"/>
      <c r="F68" s="349">
        <v>95272034.030000001</v>
      </c>
      <c r="G68" s="199">
        <f>SUM(G64:G67)</f>
        <v>-1504182.0199999958</v>
      </c>
      <c r="H68" s="350">
        <f>SUM(H64:H67)</f>
        <v>93767852.010000005</v>
      </c>
      <c r="I68" s="78"/>
      <c r="J68" s="94"/>
    </row>
    <row r="69" spans="1:16" ht="15.75" x14ac:dyDescent="0.25">
      <c r="A69" s="30"/>
      <c r="B69" s="21"/>
      <c r="C69" s="21"/>
      <c r="D69" s="21"/>
      <c r="E69" s="21"/>
      <c r="F69" s="351"/>
      <c r="G69" s="93"/>
      <c r="H69" s="309"/>
      <c r="I69" s="78"/>
      <c r="J69" s="26" t="s">
        <v>80</v>
      </c>
      <c r="K69" s="28"/>
      <c r="L69" s="28"/>
      <c r="M69" s="28"/>
      <c r="N69" s="28"/>
      <c r="O69" s="29"/>
    </row>
    <row r="70" spans="1:16" ht="6.75" customHeight="1" x14ac:dyDescent="0.2">
      <c r="A70" s="30"/>
      <c r="B70" s="80"/>
      <c r="C70" s="21"/>
      <c r="D70" s="21"/>
      <c r="E70" s="21"/>
      <c r="F70" s="345"/>
      <c r="G70" s="93"/>
      <c r="H70" s="303"/>
      <c r="I70" s="78"/>
      <c r="J70" s="30"/>
      <c r="K70" s="21"/>
      <c r="L70" s="21"/>
      <c r="M70" s="21"/>
      <c r="N70" s="21"/>
      <c r="O70" s="31"/>
    </row>
    <row r="71" spans="1:16" x14ac:dyDescent="0.2">
      <c r="A71" s="30"/>
      <c r="B71" s="80" t="s">
        <v>81</v>
      </c>
      <c r="C71" s="21"/>
      <c r="D71" s="21"/>
      <c r="E71" s="21"/>
      <c r="F71" s="345"/>
      <c r="G71" s="93"/>
      <c r="H71" s="303"/>
      <c r="I71" s="78"/>
      <c r="J71" s="32"/>
      <c r="K71" s="174"/>
      <c r="L71" s="33" t="s">
        <v>82</v>
      </c>
      <c r="M71" s="33" t="s">
        <v>83</v>
      </c>
      <c r="N71" s="33" t="s">
        <v>84</v>
      </c>
      <c r="O71" s="91" t="s">
        <v>85</v>
      </c>
    </row>
    <row r="72" spans="1:16" x14ac:dyDescent="0.2">
      <c r="A72" s="30"/>
      <c r="B72" s="21" t="s">
        <v>86</v>
      </c>
      <c r="C72" s="21"/>
      <c r="D72" s="21"/>
      <c r="E72" s="21"/>
      <c r="F72" s="345">
        <v>58634895.509999998</v>
      </c>
      <c r="G72" s="93">
        <f>(-F72+H72)</f>
        <v>-1645645.659999989</v>
      </c>
      <c r="H72" s="303">
        <f>+L21</f>
        <v>56989249.850000009</v>
      </c>
      <c r="I72" s="78"/>
      <c r="J72" s="30"/>
      <c r="K72" s="21"/>
      <c r="L72" s="352"/>
      <c r="M72" s="129"/>
      <c r="N72" s="353"/>
      <c r="O72" s="354"/>
    </row>
    <row r="73" spans="1:16" x14ac:dyDescent="0.2">
      <c r="A73" s="30"/>
      <c r="B73" s="21" t="s">
        <v>87</v>
      </c>
      <c r="C73" s="21"/>
      <c r="D73" s="21"/>
      <c r="E73" s="112"/>
      <c r="F73" s="347">
        <v>0</v>
      </c>
      <c r="G73" s="245"/>
      <c r="H73" s="332">
        <v>0</v>
      </c>
      <c r="I73" s="78"/>
      <c r="J73" s="30" t="s">
        <v>88</v>
      </c>
      <c r="K73" s="21"/>
      <c r="L73" s="352">
        <v>90689424.180000007</v>
      </c>
      <c r="M73" s="129">
        <v>1</v>
      </c>
      <c r="N73" s="355">
        <v>17145</v>
      </c>
      <c r="O73" s="356">
        <v>531850.38</v>
      </c>
    </row>
    <row r="74" spans="1:16" x14ac:dyDescent="0.2">
      <c r="A74" s="30"/>
      <c r="B74" s="80" t="s">
        <v>89</v>
      </c>
      <c r="C74" s="21"/>
      <c r="D74" s="21"/>
      <c r="E74" s="21"/>
      <c r="F74" s="351">
        <v>58634895.509999998</v>
      </c>
      <c r="G74" s="357">
        <f>SUM(G72:G73)</f>
        <v>-1645645.659999989</v>
      </c>
      <c r="H74" s="339">
        <f>SUM(H72:H73)</f>
        <v>56989249.850000009</v>
      </c>
      <c r="I74" s="78"/>
      <c r="J74" s="30" t="s">
        <v>90</v>
      </c>
      <c r="K74" s="21"/>
      <c r="L74" s="352">
        <v>0</v>
      </c>
      <c r="M74" s="129">
        <v>0</v>
      </c>
      <c r="N74" s="353">
        <v>0</v>
      </c>
      <c r="O74" s="356">
        <v>0</v>
      </c>
    </row>
    <row r="75" spans="1:16" x14ac:dyDescent="0.2">
      <c r="A75" s="30"/>
      <c r="B75" s="21"/>
      <c r="C75" s="21"/>
      <c r="D75" s="21"/>
      <c r="E75" s="21"/>
      <c r="F75" s="358"/>
      <c r="G75" s="95"/>
      <c r="H75" s="31"/>
      <c r="I75" s="78"/>
      <c r="J75" s="30" t="s">
        <v>91</v>
      </c>
      <c r="K75" s="21"/>
      <c r="L75" s="352">
        <v>0</v>
      </c>
      <c r="M75" s="129">
        <v>0</v>
      </c>
      <c r="N75" s="355">
        <v>0</v>
      </c>
      <c r="O75" s="356">
        <v>0</v>
      </c>
    </row>
    <row r="76" spans="1:16" x14ac:dyDescent="0.2">
      <c r="A76" s="30"/>
      <c r="B76" s="21"/>
      <c r="C76" s="80"/>
      <c r="D76" s="80"/>
      <c r="E76" s="80"/>
      <c r="F76" s="359"/>
      <c r="G76" s="360"/>
      <c r="H76" s="361"/>
      <c r="I76" s="78"/>
      <c r="J76" s="362" t="s">
        <v>92</v>
      </c>
      <c r="K76" s="86"/>
      <c r="L76" s="146">
        <v>90689424.180000007</v>
      </c>
      <c r="M76" s="363"/>
      <c r="N76" s="364">
        <v>17145</v>
      </c>
      <c r="O76" s="365">
        <v>531850.38</v>
      </c>
      <c r="P76" s="94"/>
    </row>
    <row r="77" spans="1:16" x14ac:dyDescent="0.2">
      <c r="A77" s="30"/>
      <c r="B77" s="21"/>
      <c r="C77" s="21"/>
      <c r="D77" s="21"/>
      <c r="E77" s="21"/>
      <c r="F77" s="358"/>
      <c r="G77" s="95"/>
      <c r="H77" s="31"/>
      <c r="I77" s="78"/>
      <c r="J77" s="60"/>
      <c r="K77" s="21"/>
      <c r="L77" s="21"/>
      <c r="M77" s="21"/>
      <c r="N77" s="21"/>
      <c r="O77" s="31"/>
    </row>
    <row r="78" spans="1:16" ht="13.5" thickBot="1" x14ac:dyDescent="0.25">
      <c r="A78" s="30"/>
      <c r="B78" s="21" t="s">
        <v>93</v>
      </c>
      <c r="C78" s="21"/>
      <c r="D78" s="21"/>
      <c r="E78" s="21"/>
      <c r="F78" s="43">
        <v>1.6248</v>
      </c>
      <c r="G78" s="114"/>
      <c r="H78" s="115">
        <f>+H68/H72</f>
        <v>1.6453603487816395</v>
      </c>
      <c r="I78" s="78"/>
      <c r="J78" s="104"/>
      <c r="K78" s="67"/>
      <c r="L78" s="67"/>
      <c r="M78" s="67"/>
      <c r="N78" s="67"/>
      <c r="O78" s="256"/>
    </row>
    <row r="79" spans="1:16" x14ac:dyDescent="0.2">
      <c r="A79" s="30"/>
      <c r="C79" s="21"/>
      <c r="D79" s="21"/>
      <c r="E79" s="21"/>
      <c r="F79" s="113"/>
      <c r="G79" s="114"/>
      <c r="H79" s="115"/>
      <c r="I79" s="94"/>
      <c r="J79" s="21"/>
      <c r="K79" s="21"/>
      <c r="L79" s="21"/>
      <c r="M79" s="21"/>
      <c r="N79" s="21"/>
      <c r="O79" s="21"/>
    </row>
    <row r="80" spans="1:16" x14ac:dyDescent="0.2">
      <c r="A80" s="45"/>
      <c r="B80" s="86"/>
      <c r="C80" s="86"/>
      <c r="D80" s="86"/>
      <c r="E80" s="86"/>
      <c r="F80" s="116"/>
      <c r="G80" s="117"/>
      <c r="H80" s="118"/>
      <c r="I80" s="94"/>
    </row>
    <row r="81" spans="1:15" s="64" customFormat="1" x14ac:dyDescent="0.2">
      <c r="A81" s="119" t="s">
        <v>94</v>
      </c>
      <c r="B81" s="61"/>
      <c r="C81" s="61"/>
      <c r="D81" s="61"/>
      <c r="E81" s="61"/>
      <c r="F81" s="62"/>
      <c r="G81" s="61"/>
      <c r="H81" s="63"/>
      <c r="I81" s="1"/>
    </row>
    <row r="82" spans="1:15" s="64" customFormat="1" ht="12" thickBot="1" x14ac:dyDescent="0.25">
      <c r="A82" s="65"/>
      <c r="B82" s="66"/>
      <c r="C82" s="66"/>
      <c r="D82" s="66"/>
      <c r="E82" s="66"/>
      <c r="F82" s="66"/>
      <c r="G82" s="66"/>
      <c r="H82" s="68"/>
    </row>
    <row r="83" spans="1:15" ht="12.7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</row>
    <row r="84" spans="1:15" ht="15.75" x14ac:dyDescent="0.25">
      <c r="A84" s="120" t="str">
        <f>+D4&amp;" - "&amp;D5</f>
        <v>Edsouth Services - Indenture No. 2, LLC</v>
      </c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</row>
    <row r="85" spans="1:15" ht="12.75" customHeight="1" thickBo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</row>
    <row r="86" spans="1:15" ht="15.75" x14ac:dyDescent="0.25">
      <c r="A86" s="26" t="s">
        <v>95</v>
      </c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9"/>
    </row>
    <row r="87" spans="1:15" ht="6.75" customHeight="1" x14ac:dyDescent="0.2">
      <c r="A87" s="30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31"/>
    </row>
    <row r="88" spans="1:15" s="73" customFormat="1" x14ac:dyDescent="0.2">
      <c r="A88" s="69"/>
      <c r="B88" s="70"/>
      <c r="C88" s="70"/>
      <c r="D88" s="70"/>
      <c r="E88" s="107"/>
      <c r="F88" s="121" t="s">
        <v>84</v>
      </c>
      <c r="G88" s="121"/>
      <c r="H88" s="122" t="s">
        <v>96</v>
      </c>
      <c r="I88" s="123"/>
      <c r="J88" s="121" t="s">
        <v>97</v>
      </c>
      <c r="K88" s="121"/>
      <c r="L88" s="121" t="s">
        <v>98</v>
      </c>
      <c r="M88" s="121"/>
      <c r="N88" s="121" t="s">
        <v>99</v>
      </c>
      <c r="O88" s="124"/>
    </row>
    <row r="89" spans="1:15" s="73" customFormat="1" x14ac:dyDescent="0.2">
      <c r="A89" s="69"/>
      <c r="B89" s="70"/>
      <c r="C89" s="70"/>
      <c r="D89" s="70"/>
      <c r="E89" s="107"/>
      <c r="F89" s="33" t="s">
        <v>100</v>
      </c>
      <c r="G89" s="33" t="s">
        <v>101</v>
      </c>
      <c r="H89" s="125" t="s">
        <v>100</v>
      </c>
      <c r="I89" s="126" t="s">
        <v>101</v>
      </c>
      <c r="J89" s="33" t="s">
        <v>100</v>
      </c>
      <c r="K89" s="33" t="s">
        <v>101</v>
      </c>
      <c r="L89" s="33" t="s">
        <v>100</v>
      </c>
      <c r="M89" s="33" t="s">
        <v>101</v>
      </c>
      <c r="N89" s="33" t="s">
        <v>100</v>
      </c>
      <c r="O89" s="35" t="s">
        <v>101</v>
      </c>
    </row>
    <row r="90" spans="1:15" x14ac:dyDescent="0.2">
      <c r="A90" s="127" t="s">
        <v>46</v>
      </c>
      <c r="B90" s="21" t="s">
        <v>46</v>
      </c>
      <c r="C90" s="21"/>
      <c r="D90" s="21"/>
      <c r="E90" s="21"/>
      <c r="F90" s="128">
        <v>38</v>
      </c>
      <c r="G90" s="128">
        <v>32</v>
      </c>
      <c r="H90" s="79">
        <v>234073.8</v>
      </c>
      <c r="I90" s="79">
        <v>198769.26</v>
      </c>
      <c r="J90" s="129">
        <v>2.5000000000000001E-3</v>
      </c>
      <c r="K90" s="130">
        <v>2.2000000000000001E-3</v>
      </c>
      <c r="L90" s="131">
        <v>6.72</v>
      </c>
      <c r="M90" s="131">
        <v>6.71</v>
      </c>
      <c r="N90" s="131">
        <v>120</v>
      </c>
      <c r="O90" s="132">
        <v>120</v>
      </c>
    </row>
    <row r="91" spans="1:15" x14ac:dyDescent="0.2">
      <c r="A91" s="127" t="s">
        <v>48</v>
      </c>
      <c r="B91" s="21" t="s">
        <v>48</v>
      </c>
      <c r="C91" s="21"/>
      <c r="D91" s="21"/>
      <c r="E91" s="21"/>
      <c r="F91" s="128">
        <v>7</v>
      </c>
      <c r="G91" s="128">
        <v>13</v>
      </c>
      <c r="H91" s="79">
        <v>36194.54</v>
      </c>
      <c r="I91" s="79">
        <v>72078.61</v>
      </c>
      <c r="J91" s="129">
        <v>4.0000000000000002E-4</v>
      </c>
      <c r="K91" s="129">
        <v>8.0000000000000004E-4</v>
      </c>
      <c r="L91" s="133">
        <v>6.8</v>
      </c>
      <c r="M91" s="133">
        <v>6.8</v>
      </c>
      <c r="N91" s="133">
        <v>119.3</v>
      </c>
      <c r="O91" s="134">
        <v>119.65</v>
      </c>
    </row>
    <row r="92" spans="1:15" x14ac:dyDescent="0.2">
      <c r="A92" s="127" t="s">
        <v>53</v>
      </c>
      <c r="B92" s="21" t="s">
        <v>53</v>
      </c>
      <c r="C92" s="21"/>
      <c r="D92" s="21"/>
      <c r="E92" s="21"/>
      <c r="F92" s="128"/>
      <c r="G92" s="128"/>
      <c r="H92" s="79"/>
      <c r="I92" s="79"/>
      <c r="J92" s="129"/>
      <c r="K92" s="129"/>
      <c r="L92" s="133"/>
      <c r="M92" s="133"/>
      <c r="N92" s="133"/>
      <c r="O92" s="134"/>
    </row>
    <row r="93" spans="1:15" x14ac:dyDescent="0.2">
      <c r="A93" s="127" t="str">
        <f t="shared" ref="A93:A99" si="1">+$B$92&amp;B93</f>
        <v>RepaymentCurrent</v>
      </c>
      <c r="B93" s="21" t="s">
        <v>102</v>
      </c>
      <c r="C93" s="21"/>
      <c r="D93" s="21"/>
      <c r="E93" s="21"/>
      <c r="F93" s="128">
        <v>12783</v>
      </c>
      <c r="G93" s="128">
        <v>12583</v>
      </c>
      <c r="H93" s="79">
        <v>67542436.310000002</v>
      </c>
      <c r="I93" s="79">
        <v>66094091.539999999</v>
      </c>
      <c r="J93" s="129">
        <v>0.73229999999999995</v>
      </c>
      <c r="K93" s="129">
        <v>0.7288</v>
      </c>
      <c r="L93" s="133">
        <v>5.95</v>
      </c>
      <c r="M93" s="133">
        <v>5.96</v>
      </c>
      <c r="N93" s="133">
        <v>149.79</v>
      </c>
      <c r="O93" s="134">
        <v>149.97999999999999</v>
      </c>
    </row>
    <row r="94" spans="1:15" x14ac:dyDescent="0.2">
      <c r="A94" s="127" t="str">
        <f t="shared" si="1"/>
        <v>Repayment31-60 Days Delinquent</v>
      </c>
      <c r="B94" s="135" t="s">
        <v>103</v>
      </c>
      <c r="C94" s="21"/>
      <c r="D94" s="21"/>
      <c r="E94" s="21"/>
      <c r="F94" s="128">
        <v>498</v>
      </c>
      <c r="G94" s="128">
        <v>484</v>
      </c>
      <c r="H94" s="79">
        <v>2497877.7400000002</v>
      </c>
      <c r="I94" s="79">
        <v>2724485.17</v>
      </c>
      <c r="J94" s="129">
        <v>2.7099999999999999E-2</v>
      </c>
      <c r="K94" s="129">
        <v>0.03</v>
      </c>
      <c r="L94" s="133">
        <v>5.59</v>
      </c>
      <c r="M94" s="133">
        <v>5.71</v>
      </c>
      <c r="N94" s="133">
        <v>141.06</v>
      </c>
      <c r="O94" s="134">
        <v>134.47999999999999</v>
      </c>
    </row>
    <row r="95" spans="1:15" x14ac:dyDescent="0.2">
      <c r="A95" s="127" t="str">
        <f t="shared" si="1"/>
        <v>Repayment61-90 Days Delinquent</v>
      </c>
      <c r="B95" s="135" t="s">
        <v>104</v>
      </c>
      <c r="C95" s="21"/>
      <c r="D95" s="21"/>
      <c r="E95" s="21"/>
      <c r="F95" s="128">
        <v>301</v>
      </c>
      <c r="G95" s="128">
        <v>286</v>
      </c>
      <c r="H95" s="79">
        <v>1704222.31</v>
      </c>
      <c r="I95" s="79">
        <v>1694845.81</v>
      </c>
      <c r="J95" s="129">
        <v>1.8499999999999999E-2</v>
      </c>
      <c r="K95" s="129">
        <v>1.8700000000000001E-2</v>
      </c>
      <c r="L95" s="133">
        <v>5.71</v>
      </c>
      <c r="M95" s="133">
        <v>5.76</v>
      </c>
      <c r="N95" s="133">
        <v>129.56</v>
      </c>
      <c r="O95" s="134">
        <v>155.87</v>
      </c>
    </row>
    <row r="96" spans="1:15" x14ac:dyDescent="0.2">
      <c r="A96" s="127" t="str">
        <f t="shared" si="1"/>
        <v>Repayment91-120 Days Delinquent</v>
      </c>
      <c r="B96" s="135" t="s">
        <v>105</v>
      </c>
      <c r="C96" s="21"/>
      <c r="D96" s="21"/>
      <c r="E96" s="21"/>
      <c r="F96" s="128">
        <v>208</v>
      </c>
      <c r="G96" s="128">
        <v>208</v>
      </c>
      <c r="H96" s="79">
        <v>923149.29</v>
      </c>
      <c r="I96" s="79">
        <v>1035301.16</v>
      </c>
      <c r="J96" s="129">
        <v>0.01</v>
      </c>
      <c r="K96" s="129">
        <v>1.14E-2</v>
      </c>
      <c r="L96" s="133">
        <v>6.01</v>
      </c>
      <c r="M96" s="133">
        <v>5.67</v>
      </c>
      <c r="N96" s="133">
        <v>152.74</v>
      </c>
      <c r="O96" s="134">
        <v>118.1</v>
      </c>
    </row>
    <row r="97" spans="1:25" x14ac:dyDescent="0.2">
      <c r="A97" s="127" t="str">
        <f t="shared" si="1"/>
        <v>Repayment121-180 Days Delinquent</v>
      </c>
      <c r="B97" s="135" t="s">
        <v>106</v>
      </c>
      <c r="C97" s="21"/>
      <c r="D97" s="21"/>
      <c r="E97" s="21"/>
      <c r="F97" s="128">
        <v>172</v>
      </c>
      <c r="G97" s="128">
        <v>216</v>
      </c>
      <c r="H97" s="79">
        <v>954506.23</v>
      </c>
      <c r="I97" s="79">
        <v>909159.7</v>
      </c>
      <c r="J97" s="129">
        <v>1.03E-2</v>
      </c>
      <c r="K97" s="129">
        <v>0.01</v>
      </c>
      <c r="L97" s="133">
        <v>5.95</v>
      </c>
      <c r="M97" s="133">
        <v>5.79</v>
      </c>
      <c r="N97" s="133">
        <v>142.87</v>
      </c>
      <c r="O97" s="134">
        <v>129.18</v>
      </c>
    </row>
    <row r="98" spans="1:25" x14ac:dyDescent="0.2">
      <c r="A98" s="127" t="str">
        <f t="shared" si="1"/>
        <v>Repayment181-270 Days Delinquent</v>
      </c>
      <c r="B98" s="135" t="s">
        <v>107</v>
      </c>
      <c r="C98" s="21"/>
      <c r="D98" s="21"/>
      <c r="E98" s="21"/>
      <c r="F98" s="128">
        <v>246</v>
      </c>
      <c r="G98" s="128">
        <v>241</v>
      </c>
      <c r="H98" s="79">
        <v>1470501.11</v>
      </c>
      <c r="I98" s="79">
        <v>1342323.71</v>
      </c>
      <c r="J98" s="129">
        <v>1.5900000000000001E-2</v>
      </c>
      <c r="K98" s="129">
        <v>1.4800000000000001E-2</v>
      </c>
      <c r="L98" s="133">
        <v>6.21</v>
      </c>
      <c r="M98" s="133">
        <v>5.79</v>
      </c>
      <c r="N98" s="133">
        <v>153.44999999999999</v>
      </c>
      <c r="O98" s="134">
        <v>155.79</v>
      </c>
    </row>
    <row r="99" spans="1:25" x14ac:dyDescent="0.2">
      <c r="A99" s="127" t="str">
        <f t="shared" si="1"/>
        <v>Repayment271+ Days Delinquent</v>
      </c>
      <c r="B99" s="135" t="s">
        <v>108</v>
      </c>
      <c r="C99" s="21"/>
      <c r="D99" s="21"/>
      <c r="E99" s="21"/>
      <c r="F99" s="128">
        <v>101</v>
      </c>
      <c r="G99" s="128">
        <v>86</v>
      </c>
      <c r="H99" s="79">
        <v>338615.53</v>
      </c>
      <c r="I99" s="79">
        <v>535002.30000000005</v>
      </c>
      <c r="J99" s="129">
        <v>3.7000000000000002E-3</v>
      </c>
      <c r="K99" s="129">
        <v>5.8999999999999999E-3</v>
      </c>
      <c r="L99" s="133">
        <v>5.53</v>
      </c>
      <c r="M99" s="133">
        <v>6.73</v>
      </c>
      <c r="N99" s="133">
        <v>120.52</v>
      </c>
      <c r="O99" s="134">
        <v>137.22999999999999</v>
      </c>
    </row>
    <row r="100" spans="1:25" x14ac:dyDescent="0.2">
      <c r="A100" s="136" t="s">
        <v>109</v>
      </c>
      <c r="B100" s="137" t="s">
        <v>109</v>
      </c>
      <c r="C100" s="137"/>
      <c r="D100" s="137"/>
      <c r="E100" s="137"/>
      <c r="F100" s="138">
        <v>14309</v>
      </c>
      <c r="G100" s="138">
        <v>14104</v>
      </c>
      <c r="H100" s="139">
        <v>75431308.519999996</v>
      </c>
      <c r="I100" s="139">
        <v>74335209.390000001</v>
      </c>
      <c r="J100" s="140">
        <v>0.81789999999999996</v>
      </c>
      <c r="K100" s="140">
        <v>0.81969999999999998</v>
      </c>
      <c r="L100" s="141">
        <v>5.94</v>
      </c>
      <c r="M100" s="141">
        <v>5.94</v>
      </c>
      <c r="N100" s="141">
        <v>148.93</v>
      </c>
      <c r="O100" s="142">
        <v>148.86000000000001</v>
      </c>
    </row>
    <row r="101" spans="1:25" x14ac:dyDescent="0.2">
      <c r="A101" s="127" t="s">
        <v>50</v>
      </c>
      <c r="B101" s="21" t="s">
        <v>50</v>
      </c>
      <c r="C101" s="21"/>
      <c r="D101" s="21"/>
      <c r="E101" s="21"/>
      <c r="F101" s="128">
        <v>1570</v>
      </c>
      <c r="G101" s="128">
        <v>1540</v>
      </c>
      <c r="H101" s="79">
        <v>9778521.2100000009</v>
      </c>
      <c r="I101" s="79">
        <v>9666850</v>
      </c>
      <c r="J101" s="129">
        <v>0.106</v>
      </c>
      <c r="K101" s="129">
        <v>0.1066</v>
      </c>
      <c r="L101" s="133">
        <v>6.02</v>
      </c>
      <c r="M101" s="133">
        <v>6.01</v>
      </c>
      <c r="N101" s="133">
        <v>163.03</v>
      </c>
      <c r="O101" s="134">
        <v>164.58</v>
      </c>
    </row>
    <row r="102" spans="1:25" x14ac:dyDescent="0.2">
      <c r="A102" s="127" t="s">
        <v>49</v>
      </c>
      <c r="B102" s="21" t="s">
        <v>49</v>
      </c>
      <c r="C102" s="21"/>
      <c r="D102" s="21"/>
      <c r="E102" s="21"/>
      <c r="F102" s="128">
        <v>1376</v>
      </c>
      <c r="G102" s="128">
        <v>1323</v>
      </c>
      <c r="H102" s="79">
        <v>6027411.1399999997</v>
      </c>
      <c r="I102" s="79">
        <v>5806211.4500000002</v>
      </c>
      <c r="J102" s="129">
        <v>6.54E-2</v>
      </c>
      <c r="K102" s="129">
        <v>6.4000000000000001E-2</v>
      </c>
      <c r="L102" s="133">
        <v>5.9</v>
      </c>
      <c r="M102" s="133">
        <v>5.88</v>
      </c>
      <c r="N102" s="133">
        <v>139.9</v>
      </c>
      <c r="O102" s="134">
        <v>143.37</v>
      </c>
    </row>
    <row r="103" spans="1:25" x14ac:dyDescent="0.2">
      <c r="A103" s="127" t="s">
        <v>55</v>
      </c>
      <c r="B103" s="21" t="s">
        <v>55</v>
      </c>
      <c r="C103" s="21"/>
      <c r="D103" s="21"/>
      <c r="E103" s="21"/>
      <c r="F103" s="128">
        <v>125</v>
      </c>
      <c r="G103" s="128">
        <v>131</v>
      </c>
      <c r="H103" s="79">
        <v>644588</v>
      </c>
      <c r="I103" s="79">
        <v>531850.38</v>
      </c>
      <c r="J103" s="129">
        <v>7.0000000000000001E-3</v>
      </c>
      <c r="K103" s="129">
        <v>5.8999999999999999E-3</v>
      </c>
      <c r="L103" s="133">
        <v>6.19</v>
      </c>
      <c r="M103" s="133">
        <v>5.87</v>
      </c>
      <c r="N103" s="133">
        <v>133.66999999999999</v>
      </c>
      <c r="O103" s="134">
        <v>122.66</v>
      </c>
      <c r="P103" s="143"/>
      <c r="Q103" s="143"/>
      <c r="R103" s="143"/>
      <c r="S103" s="143"/>
      <c r="T103" s="144"/>
      <c r="U103" s="144"/>
      <c r="V103" s="94"/>
      <c r="W103" s="94"/>
      <c r="X103" s="94"/>
      <c r="Y103" s="94"/>
    </row>
    <row r="104" spans="1:25" x14ac:dyDescent="0.2">
      <c r="A104" s="127" t="s">
        <v>57</v>
      </c>
      <c r="B104" s="21" t="s">
        <v>57</v>
      </c>
      <c r="C104" s="21"/>
      <c r="D104" s="21"/>
      <c r="E104" s="21"/>
      <c r="F104" s="128">
        <v>2</v>
      </c>
      <c r="G104" s="128">
        <v>2</v>
      </c>
      <c r="H104" s="79">
        <v>78168.19</v>
      </c>
      <c r="I104" s="79">
        <v>78455.09</v>
      </c>
      <c r="J104" s="129">
        <v>8.0000000000000004E-4</v>
      </c>
      <c r="K104" s="129">
        <v>8.9999999999999998E-4</v>
      </c>
      <c r="L104" s="133">
        <v>7.5</v>
      </c>
      <c r="M104" s="133">
        <v>7.5</v>
      </c>
      <c r="N104" s="133">
        <v>165.74</v>
      </c>
      <c r="O104" s="134">
        <v>164.73</v>
      </c>
    </row>
    <row r="105" spans="1:25" x14ac:dyDescent="0.2">
      <c r="A105" s="45"/>
      <c r="B105" s="54" t="s">
        <v>92</v>
      </c>
      <c r="C105" s="86"/>
      <c r="D105" s="86"/>
      <c r="E105" s="99"/>
      <c r="F105" s="145">
        <v>17427</v>
      </c>
      <c r="G105" s="145">
        <v>17145</v>
      </c>
      <c r="H105" s="146">
        <v>92230265.400000006</v>
      </c>
      <c r="I105" s="146">
        <v>90689424.180000007</v>
      </c>
      <c r="J105" s="147"/>
      <c r="K105" s="147"/>
      <c r="L105" s="148">
        <v>5.95</v>
      </c>
      <c r="M105" s="148">
        <v>5.95</v>
      </c>
      <c r="N105" s="148">
        <v>149.66</v>
      </c>
      <c r="O105" s="149">
        <v>149.96</v>
      </c>
      <c r="R105" s="150"/>
      <c r="S105" s="150"/>
      <c r="T105" s="21"/>
      <c r="U105" s="21"/>
      <c r="V105" s="21"/>
      <c r="W105" s="21"/>
      <c r="X105" s="21"/>
    </row>
    <row r="106" spans="1:25" s="64" customFormat="1" ht="11.25" x14ac:dyDescent="0.2">
      <c r="A106" s="119"/>
      <c r="B106" s="61"/>
      <c r="C106" s="61"/>
      <c r="D106" s="61"/>
      <c r="E106" s="61"/>
      <c r="F106" s="61"/>
      <c r="G106" s="61"/>
      <c r="H106" s="61"/>
      <c r="I106" s="61"/>
      <c r="J106" s="151"/>
      <c r="K106" s="151"/>
      <c r="L106" s="152"/>
      <c r="M106" s="152"/>
      <c r="N106" s="152"/>
      <c r="O106" s="153"/>
    </row>
    <row r="107" spans="1:25" s="64" customFormat="1" ht="12" thickBot="1" x14ac:dyDescent="0.25">
      <c r="A107" s="65"/>
      <c r="B107" s="66"/>
      <c r="C107" s="66"/>
      <c r="D107" s="66"/>
      <c r="E107" s="66"/>
      <c r="F107" s="66"/>
      <c r="G107" s="66"/>
      <c r="H107" s="66"/>
      <c r="I107" s="66"/>
      <c r="J107" s="154"/>
      <c r="K107" s="154"/>
      <c r="L107" s="155"/>
      <c r="M107" s="155"/>
      <c r="N107" s="155"/>
      <c r="O107" s="156"/>
    </row>
    <row r="108" spans="1:25" ht="12.75" customHeight="1" thickBot="1" x14ac:dyDescent="0.25">
      <c r="A108" s="67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157"/>
      <c r="M108" s="157"/>
      <c r="N108" s="78"/>
      <c r="O108" s="78"/>
    </row>
    <row r="109" spans="1:25" ht="15.75" x14ac:dyDescent="0.25">
      <c r="A109" s="26" t="s">
        <v>110</v>
      </c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158"/>
      <c r="M109" s="158"/>
      <c r="N109" s="158"/>
      <c r="O109" s="159"/>
    </row>
    <row r="110" spans="1:25" ht="6.75" customHeight="1" x14ac:dyDescent="0.2">
      <c r="A110" s="30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157"/>
      <c r="M110" s="157"/>
      <c r="N110" s="157"/>
      <c r="O110" s="160"/>
    </row>
    <row r="111" spans="1:25" s="73" customFormat="1" x14ac:dyDescent="0.2">
      <c r="A111" s="69"/>
      <c r="B111" s="70"/>
      <c r="C111" s="70"/>
      <c r="D111" s="70"/>
      <c r="E111" s="107"/>
      <c r="F111" s="161" t="s">
        <v>84</v>
      </c>
      <c r="G111" s="72"/>
      <c r="H111" s="161" t="s">
        <v>111</v>
      </c>
      <c r="I111" s="72"/>
      <c r="J111" s="161" t="s">
        <v>97</v>
      </c>
      <c r="K111" s="72"/>
      <c r="L111" s="162" t="s">
        <v>98</v>
      </c>
      <c r="M111" s="163"/>
      <c r="N111" s="162" t="s">
        <v>99</v>
      </c>
      <c r="O111" s="164"/>
    </row>
    <row r="112" spans="1:25" s="73" customFormat="1" x14ac:dyDescent="0.2">
      <c r="A112" s="69"/>
      <c r="B112" s="70"/>
      <c r="C112" s="70"/>
      <c r="D112" s="70"/>
      <c r="E112" s="107"/>
      <c r="F112" s="33" t="s">
        <v>100</v>
      </c>
      <c r="G112" s="33" t="s">
        <v>101</v>
      </c>
      <c r="H112" s="125" t="s">
        <v>100</v>
      </c>
      <c r="I112" s="126" t="s">
        <v>101</v>
      </c>
      <c r="J112" s="33" t="s">
        <v>100</v>
      </c>
      <c r="K112" s="33" t="s">
        <v>101</v>
      </c>
      <c r="L112" s="165" t="s">
        <v>100</v>
      </c>
      <c r="M112" s="165" t="s">
        <v>101</v>
      </c>
      <c r="N112" s="165" t="s">
        <v>100</v>
      </c>
      <c r="O112" s="166" t="s">
        <v>101</v>
      </c>
    </row>
    <row r="113" spans="1:15" x14ac:dyDescent="0.2">
      <c r="A113" s="30"/>
      <c r="B113" s="21" t="s">
        <v>112</v>
      </c>
      <c r="C113" s="21"/>
      <c r="D113" s="21"/>
      <c r="E113" s="21"/>
      <c r="F113" s="128">
        <v>12783</v>
      </c>
      <c r="G113" s="128">
        <v>12583</v>
      </c>
      <c r="H113" s="79">
        <v>67542436.310000002</v>
      </c>
      <c r="I113" s="167">
        <v>66094091.539999999</v>
      </c>
      <c r="J113" s="129">
        <v>0.89539999999999997</v>
      </c>
      <c r="K113" s="129">
        <v>0.8891</v>
      </c>
      <c r="L113" s="133">
        <v>5.95</v>
      </c>
      <c r="M113" s="133">
        <v>5.96</v>
      </c>
      <c r="N113" s="133">
        <v>149.79</v>
      </c>
      <c r="O113" s="132">
        <v>149.97999999999999</v>
      </c>
    </row>
    <row r="114" spans="1:15" x14ac:dyDescent="0.2">
      <c r="A114" s="30"/>
      <c r="B114" s="21" t="s">
        <v>113</v>
      </c>
      <c r="C114" s="21"/>
      <c r="D114" s="21"/>
      <c r="E114" s="21"/>
      <c r="F114" s="128">
        <v>498</v>
      </c>
      <c r="G114" s="128">
        <v>484</v>
      </c>
      <c r="H114" s="79">
        <v>2497877.7400000002</v>
      </c>
      <c r="I114" s="77">
        <v>2724485.17</v>
      </c>
      <c r="J114" s="129">
        <v>3.3099999999999997E-2</v>
      </c>
      <c r="K114" s="129">
        <v>3.6700000000000003E-2</v>
      </c>
      <c r="L114" s="133">
        <v>5.59</v>
      </c>
      <c r="M114" s="133">
        <v>5.71</v>
      </c>
      <c r="N114" s="133">
        <v>141.06</v>
      </c>
      <c r="O114" s="134">
        <v>134.47999999999999</v>
      </c>
    </row>
    <row r="115" spans="1:15" x14ac:dyDescent="0.2">
      <c r="A115" s="30"/>
      <c r="B115" s="21" t="s">
        <v>114</v>
      </c>
      <c r="C115" s="21"/>
      <c r="D115" s="21"/>
      <c r="E115" s="21"/>
      <c r="F115" s="128">
        <v>301</v>
      </c>
      <c r="G115" s="128">
        <v>286</v>
      </c>
      <c r="H115" s="79">
        <v>1704222.31</v>
      </c>
      <c r="I115" s="77">
        <v>1694845.81</v>
      </c>
      <c r="J115" s="129">
        <v>2.2599999999999999E-2</v>
      </c>
      <c r="K115" s="129">
        <v>2.2800000000000001E-2</v>
      </c>
      <c r="L115" s="133">
        <v>5.71</v>
      </c>
      <c r="M115" s="133">
        <v>5.76</v>
      </c>
      <c r="N115" s="133">
        <v>129.56</v>
      </c>
      <c r="O115" s="134">
        <v>155.87</v>
      </c>
    </row>
    <row r="116" spans="1:15" x14ac:dyDescent="0.2">
      <c r="A116" s="30"/>
      <c r="B116" s="21" t="s">
        <v>115</v>
      </c>
      <c r="C116" s="21"/>
      <c r="D116" s="21"/>
      <c r="E116" s="21"/>
      <c r="F116" s="128">
        <v>208</v>
      </c>
      <c r="G116" s="128">
        <v>208</v>
      </c>
      <c r="H116" s="79">
        <v>923149.29</v>
      </c>
      <c r="I116" s="77">
        <v>1035301.16</v>
      </c>
      <c r="J116" s="129">
        <v>1.2200000000000001E-2</v>
      </c>
      <c r="K116" s="129">
        <v>1.3899999999999999E-2</v>
      </c>
      <c r="L116" s="133">
        <v>6.01</v>
      </c>
      <c r="M116" s="133">
        <v>5.67</v>
      </c>
      <c r="N116" s="133">
        <v>152.74</v>
      </c>
      <c r="O116" s="134">
        <v>118.1</v>
      </c>
    </row>
    <row r="117" spans="1:15" x14ac:dyDescent="0.2">
      <c r="A117" s="30"/>
      <c r="B117" s="21" t="s">
        <v>116</v>
      </c>
      <c r="C117" s="21"/>
      <c r="D117" s="21"/>
      <c r="E117" s="21"/>
      <c r="F117" s="128">
        <v>172</v>
      </c>
      <c r="G117" s="128">
        <v>216</v>
      </c>
      <c r="H117" s="79">
        <v>954506.23</v>
      </c>
      <c r="I117" s="77">
        <v>909159.7</v>
      </c>
      <c r="J117" s="129">
        <v>1.2699999999999999E-2</v>
      </c>
      <c r="K117" s="129">
        <v>1.2200000000000001E-2</v>
      </c>
      <c r="L117" s="133">
        <v>5.95</v>
      </c>
      <c r="M117" s="133">
        <v>5.79</v>
      </c>
      <c r="N117" s="133">
        <v>142.87</v>
      </c>
      <c r="O117" s="134">
        <v>129.18</v>
      </c>
    </row>
    <row r="118" spans="1:15" x14ac:dyDescent="0.2">
      <c r="A118" s="30"/>
      <c r="B118" s="21" t="s">
        <v>117</v>
      </c>
      <c r="C118" s="21"/>
      <c r="D118" s="21"/>
      <c r="E118" s="21"/>
      <c r="F118" s="128">
        <v>246</v>
      </c>
      <c r="G118" s="128">
        <v>241</v>
      </c>
      <c r="H118" s="79">
        <v>1470501.11</v>
      </c>
      <c r="I118" s="77">
        <v>1342323.71</v>
      </c>
      <c r="J118" s="129">
        <v>1.95E-2</v>
      </c>
      <c r="K118" s="129">
        <v>1.8100000000000002E-2</v>
      </c>
      <c r="L118" s="133">
        <v>6.21</v>
      </c>
      <c r="M118" s="168">
        <v>5.79</v>
      </c>
      <c r="N118" s="133">
        <v>153.44999999999999</v>
      </c>
      <c r="O118" s="134">
        <v>155.79</v>
      </c>
    </row>
    <row r="119" spans="1:15" x14ac:dyDescent="0.2">
      <c r="A119" s="30"/>
      <c r="B119" s="21" t="s">
        <v>118</v>
      </c>
      <c r="C119" s="21"/>
      <c r="D119" s="21"/>
      <c r="E119" s="21"/>
      <c r="F119" s="128">
        <v>101</v>
      </c>
      <c r="G119" s="128">
        <v>86</v>
      </c>
      <c r="H119" s="79">
        <v>338615.53</v>
      </c>
      <c r="I119" s="77">
        <v>535002.30000000005</v>
      </c>
      <c r="J119" s="129">
        <v>4.4999999999999997E-3</v>
      </c>
      <c r="K119" s="129">
        <v>7.1999999999999998E-3</v>
      </c>
      <c r="L119" s="133">
        <v>5.53</v>
      </c>
      <c r="M119" s="133">
        <v>6.73</v>
      </c>
      <c r="N119" s="133">
        <v>120.52</v>
      </c>
      <c r="O119" s="134">
        <v>137.22999999999999</v>
      </c>
    </row>
    <row r="120" spans="1:15" x14ac:dyDescent="0.2">
      <c r="A120" s="45"/>
      <c r="B120" s="54" t="s">
        <v>119</v>
      </c>
      <c r="C120" s="86"/>
      <c r="D120" s="86"/>
      <c r="E120" s="99"/>
      <c r="F120" s="169">
        <v>14309</v>
      </c>
      <c r="G120" s="169">
        <v>14104</v>
      </c>
      <c r="H120" s="146">
        <v>75431308.519999996</v>
      </c>
      <c r="I120" s="146">
        <v>74335209.390000001</v>
      </c>
      <c r="J120" s="147"/>
      <c r="K120" s="147"/>
      <c r="L120" s="148">
        <v>5.94</v>
      </c>
      <c r="M120" s="170">
        <v>5.94</v>
      </c>
      <c r="N120" s="148">
        <v>148.93</v>
      </c>
      <c r="O120" s="149">
        <v>148.86000000000001</v>
      </c>
    </row>
    <row r="121" spans="1:15" s="64" customFormat="1" ht="11.25" x14ac:dyDescent="0.2">
      <c r="A121" s="60"/>
      <c r="B121" s="62"/>
      <c r="C121" s="62"/>
      <c r="D121" s="62"/>
      <c r="E121" s="62"/>
      <c r="F121" s="62"/>
      <c r="G121" s="62"/>
      <c r="H121" s="62"/>
      <c r="I121" s="62"/>
      <c r="J121" s="171"/>
      <c r="K121" s="171"/>
      <c r="L121" s="172"/>
      <c r="M121" s="172"/>
      <c r="N121" s="172"/>
      <c r="O121" s="173"/>
    </row>
    <row r="122" spans="1:15" s="64" customFormat="1" ht="12" thickBot="1" x14ac:dyDescent="0.25">
      <c r="A122" s="65"/>
      <c r="B122" s="66"/>
      <c r="C122" s="66"/>
      <c r="D122" s="66"/>
      <c r="E122" s="66"/>
      <c r="F122" s="66"/>
      <c r="G122" s="66"/>
      <c r="H122" s="66"/>
      <c r="I122" s="66"/>
      <c r="J122" s="154"/>
      <c r="K122" s="154"/>
      <c r="L122" s="155"/>
      <c r="M122" s="155"/>
      <c r="N122" s="155"/>
      <c r="O122" s="156"/>
    </row>
    <row r="123" spans="1:15" ht="12.75" customHeight="1" thickBot="1" x14ac:dyDescent="0.25">
      <c r="A123" s="67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157"/>
      <c r="M123" s="157"/>
      <c r="N123" s="78"/>
      <c r="O123" s="78"/>
    </row>
    <row r="124" spans="1:15" ht="15.75" x14ac:dyDescent="0.25">
      <c r="A124" s="26" t="s">
        <v>120</v>
      </c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158"/>
      <c r="M124" s="158"/>
      <c r="N124" s="158"/>
      <c r="O124" s="159"/>
    </row>
    <row r="125" spans="1:15" ht="6.75" customHeight="1" x14ac:dyDescent="0.2">
      <c r="A125" s="30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157"/>
      <c r="M125" s="157"/>
      <c r="N125" s="157"/>
      <c r="O125" s="160"/>
    </row>
    <row r="126" spans="1:15" ht="12.75" customHeight="1" x14ac:dyDescent="0.2">
      <c r="A126" s="32"/>
      <c r="B126" s="174"/>
      <c r="C126" s="174"/>
      <c r="D126" s="174"/>
      <c r="E126" s="174"/>
      <c r="F126" s="161" t="s">
        <v>84</v>
      </c>
      <c r="G126" s="72"/>
      <c r="H126" s="161" t="s">
        <v>111</v>
      </c>
      <c r="I126" s="72"/>
      <c r="J126" s="161" t="s">
        <v>97</v>
      </c>
      <c r="K126" s="72"/>
      <c r="L126" s="162" t="s">
        <v>98</v>
      </c>
      <c r="M126" s="163"/>
      <c r="N126" s="162" t="s">
        <v>99</v>
      </c>
      <c r="O126" s="164"/>
    </row>
    <row r="127" spans="1:15" x14ac:dyDescent="0.2">
      <c r="A127" s="32"/>
      <c r="B127" s="174"/>
      <c r="C127" s="174"/>
      <c r="D127" s="174"/>
      <c r="E127" s="174"/>
      <c r="F127" s="33" t="s">
        <v>100</v>
      </c>
      <c r="G127" s="33" t="s">
        <v>101</v>
      </c>
      <c r="H127" s="33" t="s">
        <v>100</v>
      </c>
      <c r="I127" s="72" t="s">
        <v>101</v>
      </c>
      <c r="J127" s="33" t="s">
        <v>100</v>
      </c>
      <c r="K127" s="33" t="s">
        <v>101</v>
      </c>
      <c r="L127" s="165" t="s">
        <v>100</v>
      </c>
      <c r="M127" s="165" t="s">
        <v>101</v>
      </c>
      <c r="N127" s="165" t="s">
        <v>100</v>
      </c>
      <c r="O127" s="166" t="s">
        <v>101</v>
      </c>
    </row>
    <row r="128" spans="1:15" x14ac:dyDescent="0.2">
      <c r="A128" s="30"/>
      <c r="B128" s="21" t="s">
        <v>121</v>
      </c>
      <c r="C128" s="21"/>
      <c r="D128" s="21"/>
      <c r="E128" s="21"/>
      <c r="F128" s="128">
        <v>2057</v>
      </c>
      <c r="G128" s="128">
        <v>2029</v>
      </c>
      <c r="H128" s="175">
        <v>23854366.18</v>
      </c>
      <c r="I128" s="175">
        <v>23477693.239999998</v>
      </c>
      <c r="J128" s="129">
        <v>0.2586</v>
      </c>
      <c r="K128" s="129">
        <v>0.25890000000000002</v>
      </c>
      <c r="L128" s="133">
        <v>5.69</v>
      </c>
      <c r="M128" s="133">
        <v>5.69</v>
      </c>
      <c r="N128" s="133">
        <v>151.77000000000001</v>
      </c>
      <c r="O128" s="134">
        <v>151.55000000000001</v>
      </c>
    </row>
    <row r="129" spans="1:16" x14ac:dyDescent="0.2">
      <c r="A129" s="30"/>
      <c r="B129" s="21" t="s">
        <v>122</v>
      </c>
      <c r="C129" s="21"/>
      <c r="D129" s="21"/>
      <c r="E129" s="21"/>
      <c r="F129" s="128">
        <v>2091</v>
      </c>
      <c r="G129" s="128">
        <v>2062</v>
      </c>
      <c r="H129" s="175">
        <v>28372288.629999999</v>
      </c>
      <c r="I129" s="175">
        <v>27911609.149999999</v>
      </c>
      <c r="J129" s="129">
        <v>0.30759999999999998</v>
      </c>
      <c r="K129" s="129">
        <v>0.30780000000000002</v>
      </c>
      <c r="L129" s="133">
        <v>5.94</v>
      </c>
      <c r="M129" s="133">
        <v>5.94</v>
      </c>
      <c r="N129" s="133">
        <v>179.87</v>
      </c>
      <c r="O129" s="134">
        <v>179.81</v>
      </c>
    </row>
    <row r="130" spans="1:16" x14ac:dyDescent="0.2">
      <c r="A130" s="30"/>
      <c r="B130" s="21" t="s">
        <v>123</v>
      </c>
      <c r="C130" s="21"/>
      <c r="D130" s="21"/>
      <c r="E130" s="21"/>
      <c r="F130" s="128">
        <v>7636</v>
      </c>
      <c r="G130" s="128">
        <v>7505</v>
      </c>
      <c r="H130" s="175">
        <v>18219198.420000002</v>
      </c>
      <c r="I130" s="175">
        <v>17881935.25</v>
      </c>
      <c r="J130" s="129">
        <v>0.19750000000000001</v>
      </c>
      <c r="K130" s="129">
        <v>0.19719999999999999</v>
      </c>
      <c r="L130" s="133">
        <v>5.87</v>
      </c>
      <c r="M130" s="133">
        <v>5.87</v>
      </c>
      <c r="N130" s="133">
        <v>113.72</v>
      </c>
      <c r="O130" s="134">
        <v>114.62</v>
      </c>
    </row>
    <row r="131" spans="1:16" x14ac:dyDescent="0.2">
      <c r="A131" s="30"/>
      <c r="B131" s="21" t="s">
        <v>124</v>
      </c>
      <c r="C131" s="21"/>
      <c r="D131" s="21"/>
      <c r="E131" s="21"/>
      <c r="F131" s="128">
        <v>5258</v>
      </c>
      <c r="G131" s="128">
        <v>5169</v>
      </c>
      <c r="H131" s="175">
        <v>18321543.850000001</v>
      </c>
      <c r="I131" s="175">
        <v>18015294.620000001</v>
      </c>
      <c r="J131" s="129">
        <v>0.19869999999999999</v>
      </c>
      <c r="K131" s="129">
        <v>0.1986</v>
      </c>
      <c r="L131" s="133">
        <v>6.02</v>
      </c>
      <c r="M131" s="133">
        <v>6.02</v>
      </c>
      <c r="N131" s="133">
        <v>134.78</v>
      </c>
      <c r="O131" s="134">
        <v>136.04</v>
      </c>
    </row>
    <row r="132" spans="1:16" x14ac:dyDescent="0.2">
      <c r="A132" s="30"/>
      <c r="B132" s="21" t="s">
        <v>125</v>
      </c>
      <c r="C132" s="21"/>
      <c r="D132" s="21"/>
      <c r="E132" s="21"/>
      <c r="F132" s="128">
        <v>354</v>
      </c>
      <c r="G132" s="128">
        <v>349</v>
      </c>
      <c r="H132" s="175">
        <v>3321766.27</v>
      </c>
      <c r="I132" s="175">
        <v>3261314.61</v>
      </c>
      <c r="J132" s="129">
        <v>3.5999999999999997E-2</v>
      </c>
      <c r="K132" s="129">
        <v>3.5999999999999997E-2</v>
      </c>
      <c r="L132" s="133">
        <v>8</v>
      </c>
      <c r="M132" s="133">
        <v>8</v>
      </c>
      <c r="N132" s="133">
        <v>156.47</v>
      </c>
      <c r="O132" s="134">
        <v>154.66999999999999</v>
      </c>
    </row>
    <row r="133" spans="1:16" x14ac:dyDescent="0.2">
      <c r="A133" s="30"/>
      <c r="B133" s="21" t="s">
        <v>126</v>
      </c>
      <c r="C133" s="21"/>
      <c r="D133" s="21"/>
      <c r="E133" s="21"/>
      <c r="F133" s="128">
        <v>31</v>
      </c>
      <c r="G133" s="128">
        <v>31</v>
      </c>
      <c r="H133" s="175">
        <v>141102.04999999999</v>
      </c>
      <c r="I133" s="175">
        <v>141577.31</v>
      </c>
      <c r="J133" s="129">
        <v>1.5E-3</v>
      </c>
      <c r="K133" s="129">
        <v>1.6000000000000001E-3</v>
      </c>
      <c r="L133" s="133">
        <v>5.15</v>
      </c>
      <c r="M133" s="133">
        <v>5.15</v>
      </c>
      <c r="N133" s="133">
        <v>127.77</v>
      </c>
      <c r="O133" s="134">
        <v>128.11000000000001</v>
      </c>
    </row>
    <row r="134" spans="1:16" x14ac:dyDescent="0.2">
      <c r="A134" s="45"/>
      <c r="B134" s="54" t="s">
        <v>127</v>
      </c>
      <c r="C134" s="86"/>
      <c r="D134" s="86"/>
      <c r="E134" s="86"/>
      <c r="F134" s="169">
        <v>17427</v>
      </c>
      <c r="G134" s="169">
        <v>17145</v>
      </c>
      <c r="H134" s="146">
        <v>92230265.400000006</v>
      </c>
      <c r="I134" s="146">
        <v>90689424.180000007</v>
      </c>
      <c r="J134" s="147"/>
      <c r="K134" s="147"/>
      <c r="L134" s="148">
        <v>5.95</v>
      </c>
      <c r="M134" s="170">
        <v>5.95</v>
      </c>
      <c r="N134" s="148">
        <v>149.66</v>
      </c>
      <c r="O134" s="149">
        <v>149.96</v>
      </c>
    </row>
    <row r="135" spans="1:16" s="64" customFormat="1" ht="11.25" x14ac:dyDescent="0.2">
      <c r="A135" s="60"/>
      <c r="B135" s="62"/>
      <c r="C135" s="62"/>
      <c r="D135" s="62"/>
      <c r="E135" s="62"/>
      <c r="F135" s="61"/>
      <c r="G135" s="61"/>
      <c r="H135" s="61"/>
      <c r="I135" s="61"/>
      <c r="J135" s="61"/>
      <c r="K135" s="61"/>
      <c r="L135" s="152"/>
      <c r="M135" s="152"/>
      <c r="N135" s="152"/>
      <c r="O135" s="173"/>
    </row>
    <row r="136" spans="1:16" s="64" customFormat="1" ht="12" thickBot="1" x14ac:dyDescent="0.25">
      <c r="A136" s="65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155"/>
      <c r="M136" s="155"/>
      <c r="N136" s="155"/>
      <c r="O136" s="156"/>
    </row>
    <row r="137" spans="1:16" ht="13.5" thickBot="1" x14ac:dyDescent="0.25">
      <c r="L137" s="78"/>
      <c r="M137" s="78"/>
      <c r="N137" s="78"/>
      <c r="O137" s="78"/>
    </row>
    <row r="138" spans="1:16" ht="15.75" x14ac:dyDescent="0.25">
      <c r="A138" s="26" t="s">
        <v>128</v>
      </c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158"/>
      <c r="M138" s="158"/>
      <c r="N138" s="158"/>
      <c r="O138" s="159"/>
    </row>
    <row r="139" spans="1:16" ht="6.75" customHeight="1" x14ac:dyDescent="0.2">
      <c r="A139" s="30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157"/>
      <c r="M139" s="157"/>
      <c r="N139" s="157"/>
      <c r="O139" s="160"/>
    </row>
    <row r="140" spans="1:16" ht="12.75" customHeight="1" x14ac:dyDescent="0.2">
      <c r="A140" s="32"/>
      <c r="B140" s="174"/>
      <c r="C140" s="174"/>
      <c r="D140" s="174"/>
      <c r="E140" s="174"/>
      <c r="F140" s="161" t="s">
        <v>84</v>
      </c>
      <c r="G140" s="72"/>
      <c r="H140" s="161" t="s">
        <v>111</v>
      </c>
      <c r="I140" s="72"/>
      <c r="J140" s="161" t="s">
        <v>129</v>
      </c>
      <c r="K140" s="72"/>
      <c r="L140" s="162" t="s">
        <v>98</v>
      </c>
      <c r="M140" s="163"/>
      <c r="N140" s="162" t="s">
        <v>99</v>
      </c>
      <c r="O140" s="164"/>
    </row>
    <row r="141" spans="1:16" x14ac:dyDescent="0.2">
      <c r="A141" s="32"/>
      <c r="B141" s="174"/>
      <c r="C141" s="174"/>
      <c r="D141" s="174"/>
      <c r="E141" s="174"/>
      <c r="F141" s="33" t="s">
        <v>100</v>
      </c>
      <c r="G141" s="33" t="s">
        <v>101</v>
      </c>
      <c r="H141" s="33" t="s">
        <v>100</v>
      </c>
      <c r="I141" s="72" t="s">
        <v>101</v>
      </c>
      <c r="J141" s="33" t="s">
        <v>100</v>
      </c>
      <c r="K141" s="33" t="s">
        <v>101</v>
      </c>
      <c r="L141" s="165" t="s">
        <v>100</v>
      </c>
      <c r="M141" s="165" t="s">
        <v>101</v>
      </c>
      <c r="N141" s="165" t="s">
        <v>100</v>
      </c>
      <c r="O141" s="166" t="s">
        <v>101</v>
      </c>
    </row>
    <row r="142" spans="1:16" x14ac:dyDescent="0.2">
      <c r="A142" s="30"/>
      <c r="B142" s="21" t="s">
        <v>130</v>
      </c>
      <c r="C142" s="21"/>
      <c r="D142" s="21"/>
      <c r="E142" s="21"/>
      <c r="F142" s="128">
        <v>11359</v>
      </c>
      <c r="G142" s="128">
        <v>11159</v>
      </c>
      <c r="H142" s="175">
        <v>63189982.229999997</v>
      </c>
      <c r="I142" s="175">
        <v>62066740.049999997</v>
      </c>
      <c r="J142" s="129">
        <v>0.68510000000000004</v>
      </c>
      <c r="K142" s="129">
        <v>0.68440000000000001</v>
      </c>
      <c r="L142" s="133">
        <v>6.01</v>
      </c>
      <c r="M142" s="133">
        <v>6</v>
      </c>
      <c r="N142" s="133">
        <v>148.66</v>
      </c>
      <c r="O142" s="132">
        <v>148.81</v>
      </c>
      <c r="P142" s="94"/>
    </row>
    <row r="143" spans="1:16" x14ac:dyDescent="0.2">
      <c r="A143" s="30"/>
      <c r="B143" s="21" t="s">
        <v>131</v>
      </c>
      <c r="C143" s="21"/>
      <c r="D143" s="21"/>
      <c r="E143" s="21"/>
      <c r="F143" s="128">
        <v>2976</v>
      </c>
      <c r="G143" s="128">
        <v>2951</v>
      </c>
      <c r="H143" s="175">
        <v>9239446.5600000005</v>
      </c>
      <c r="I143" s="175">
        <v>9133451.2699999996</v>
      </c>
      <c r="J143" s="129">
        <v>0.1002</v>
      </c>
      <c r="K143" s="129">
        <v>0.1007</v>
      </c>
      <c r="L143" s="133">
        <v>5.69</v>
      </c>
      <c r="M143" s="133">
        <v>5.68</v>
      </c>
      <c r="N143" s="133">
        <v>125.01</v>
      </c>
      <c r="O143" s="134">
        <v>125.53</v>
      </c>
      <c r="P143" s="94"/>
    </row>
    <row r="144" spans="1:16" x14ac:dyDescent="0.2">
      <c r="A144" s="30"/>
      <c r="B144" s="21" t="s">
        <v>132</v>
      </c>
      <c r="C144" s="21"/>
      <c r="D144" s="21"/>
      <c r="E144" s="21"/>
      <c r="F144" s="128">
        <v>2474</v>
      </c>
      <c r="G144" s="128">
        <v>2432</v>
      </c>
      <c r="H144" s="175">
        <v>10849910.859999999</v>
      </c>
      <c r="I144" s="175">
        <v>10722742.279999999</v>
      </c>
      <c r="J144" s="129">
        <v>0.1176</v>
      </c>
      <c r="K144" s="129">
        <v>0.1182</v>
      </c>
      <c r="L144" s="133">
        <v>6.28</v>
      </c>
      <c r="M144" s="133">
        <v>6.29</v>
      </c>
      <c r="N144" s="133">
        <v>145.22999999999999</v>
      </c>
      <c r="O144" s="134">
        <v>146.47</v>
      </c>
      <c r="P144" s="94"/>
    </row>
    <row r="145" spans="1:16" x14ac:dyDescent="0.2">
      <c r="A145" s="30"/>
      <c r="B145" s="21" t="s">
        <v>133</v>
      </c>
      <c r="C145" s="21"/>
      <c r="D145" s="21"/>
      <c r="E145" s="21"/>
      <c r="F145" s="128">
        <v>583</v>
      </c>
      <c r="G145" s="128">
        <v>568</v>
      </c>
      <c r="H145" s="175">
        <v>8842545.4600000009</v>
      </c>
      <c r="I145" s="175">
        <v>8658590.1400000006</v>
      </c>
      <c r="J145" s="129">
        <v>9.5899999999999999E-2</v>
      </c>
      <c r="K145" s="129">
        <v>9.5500000000000002E-2</v>
      </c>
      <c r="L145" s="133">
        <v>5.43</v>
      </c>
      <c r="M145" s="133">
        <v>5.42</v>
      </c>
      <c r="N145" s="133">
        <v>188.62</v>
      </c>
      <c r="O145" s="134">
        <v>189.03</v>
      </c>
      <c r="P145" s="94"/>
    </row>
    <row r="146" spans="1:16" x14ac:dyDescent="0.2">
      <c r="A146" s="30"/>
      <c r="B146" s="21" t="s">
        <v>134</v>
      </c>
      <c r="C146" s="21"/>
      <c r="D146" s="21"/>
      <c r="E146" s="21"/>
      <c r="F146" s="128">
        <v>35</v>
      </c>
      <c r="G146" s="128">
        <v>35</v>
      </c>
      <c r="H146" s="175">
        <v>108380.29</v>
      </c>
      <c r="I146" s="175">
        <v>107900.44</v>
      </c>
      <c r="J146" s="129">
        <v>1.1999999999999999E-3</v>
      </c>
      <c r="K146" s="129">
        <v>1.1999999999999999E-3</v>
      </c>
      <c r="L146" s="133">
        <v>5.26</v>
      </c>
      <c r="M146" s="133">
        <v>5.26</v>
      </c>
      <c r="N146" s="133">
        <v>93.14</v>
      </c>
      <c r="O146" s="134">
        <v>92.35</v>
      </c>
      <c r="P146" s="94"/>
    </row>
    <row r="147" spans="1:16" x14ac:dyDescent="0.2">
      <c r="A147" s="45"/>
      <c r="B147" s="54" t="s">
        <v>92</v>
      </c>
      <c r="C147" s="86"/>
      <c r="D147" s="86"/>
      <c r="E147" s="86"/>
      <c r="F147" s="169">
        <v>17427</v>
      </c>
      <c r="G147" s="169">
        <v>17145</v>
      </c>
      <c r="H147" s="146">
        <v>92230265.400000006</v>
      </c>
      <c r="I147" s="146">
        <v>90689424.180000007</v>
      </c>
      <c r="J147" s="147"/>
      <c r="K147" s="147"/>
      <c r="L147" s="148">
        <v>5.95</v>
      </c>
      <c r="M147" s="148">
        <v>5.95</v>
      </c>
      <c r="N147" s="148">
        <v>149.66</v>
      </c>
      <c r="O147" s="149">
        <v>149.96</v>
      </c>
    </row>
    <row r="148" spans="1:16" s="64" customFormat="1" ht="11.25" x14ac:dyDescent="0.2">
      <c r="A148" s="119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151"/>
      <c r="O148" s="63"/>
    </row>
    <row r="149" spans="1:16" s="64" customFormat="1" ht="12" thickBot="1" x14ac:dyDescent="0.25">
      <c r="A149" s="65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8"/>
    </row>
    <row r="150" spans="1:16" ht="13.5" thickBot="1" x14ac:dyDescent="0.25"/>
    <row r="151" spans="1:16" ht="15.75" x14ac:dyDescent="0.25">
      <c r="A151" s="26" t="s">
        <v>135</v>
      </c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9"/>
    </row>
    <row r="152" spans="1:16" ht="6.75" customHeight="1" x14ac:dyDescent="0.2">
      <c r="A152" s="30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31"/>
    </row>
    <row r="153" spans="1:16" x14ac:dyDescent="0.2">
      <c r="A153" s="32"/>
      <c r="B153" s="174"/>
      <c r="C153" s="174"/>
      <c r="D153" s="174"/>
      <c r="E153" s="176"/>
      <c r="F153" s="161" t="s">
        <v>84</v>
      </c>
      <c r="G153" s="72"/>
      <c r="H153" s="161" t="s">
        <v>111</v>
      </c>
      <c r="I153" s="72"/>
      <c r="J153" s="161" t="s">
        <v>136</v>
      </c>
      <c r="K153" s="72"/>
      <c r="L153" s="35" t="s">
        <v>21</v>
      </c>
    </row>
    <row r="154" spans="1:16" x14ac:dyDescent="0.2">
      <c r="A154" s="32"/>
      <c r="B154" s="174"/>
      <c r="C154" s="174"/>
      <c r="D154" s="174"/>
      <c r="E154" s="176"/>
      <c r="F154" s="72" t="s">
        <v>100</v>
      </c>
      <c r="G154" s="72" t="s">
        <v>101</v>
      </c>
      <c r="H154" s="33" t="s">
        <v>100</v>
      </c>
      <c r="I154" s="33" t="s">
        <v>101</v>
      </c>
      <c r="J154" s="33" t="s">
        <v>100</v>
      </c>
      <c r="K154" s="33" t="s">
        <v>101</v>
      </c>
      <c r="L154" s="177"/>
    </row>
    <row r="155" spans="1:16" x14ac:dyDescent="0.2">
      <c r="A155" s="74"/>
      <c r="B155" s="75" t="s">
        <v>137</v>
      </c>
      <c r="C155" s="75"/>
      <c r="D155" s="75"/>
      <c r="E155" s="75"/>
      <c r="F155" s="128">
        <v>1802</v>
      </c>
      <c r="G155" s="128">
        <v>1772</v>
      </c>
      <c r="H155" s="175">
        <v>5859808.25</v>
      </c>
      <c r="I155" s="79">
        <v>5744831.8399999999</v>
      </c>
      <c r="J155" s="129">
        <v>6.3500000000000001E-2</v>
      </c>
      <c r="K155" s="178">
        <v>6.3299999999999995E-2</v>
      </c>
      <c r="L155" s="179">
        <v>3.03</v>
      </c>
    </row>
    <row r="156" spans="1:16" x14ac:dyDescent="0.2">
      <c r="A156" s="30"/>
      <c r="B156" s="21" t="s">
        <v>138</v>
      </c>
      <c r="C156" s="21"/>
      <c r="D156" s="21"/>
      <c r="E156" s="21"/>
      <c r="F156" s="128">
        <v>15625</v>
      </c>
      <c r="G156" s="128">
        <v>15373</v>
      </c>
      <c r="H156" s="175">
        <v>86370457.150000006</v>
      </c>
      <c r="I156" s="79">
        <v>84944592.340000004</v>
      </c>
      <c r="J156" s="129">
        <v>0.9365</v>
      </c>
      <c r="K156" s="178">
        <v>0.93669999999999998</v>
      </c>
      <c r="L156" s="180">
        <v>2.4257</v>
      </c>
    </row>
    <row r="157" spans="1:16" x14ac:dyDescent="0.2">
      <c r="A157" s="30"/>
      <c r="B157" s="21" t="s">
        <v>139</v>
      </c>
      <c r="C157" s="21"/>
      <c r="D157" s="21"/>
      <c r="E157" s="21"/>
      <c r="F157" s="128">
        <v>0</v>
      </c>
      <c r="G157" s="128">
        <v>0</v>
      </c>
      <c r="H157" s="175">
        <v>0</v>
      </c>
      <c r="I157" s="175">
        <v>0</v>
      </c>
      <c r="J157" s="129">
        <v>0</v>
      </c>
      <c r="K157" s="178">
        <v>0</v>
      </c>
      <c r="L157" s="180">
        <v>0</v>
      </c>
    </row>
    <row r="158" spans="1:16" ht="13.5" thickBot="1" x14ac:dyDescent="0.25">
      <c r="A158" s="104"/>
      <c r="B158" s="181" t="s">
        <v>47</v>
      </c>
      <c r="C158" s="67"/>
      <c r="D158" s="67"/>
      <c r="E158" s="67"/>
      <c r="F158" s="182">
        <v>17427</v>
      </c>
      <c r="G158" s="182">
        <v>17145</v>
      </c>
      <c r="H158" s="183">
        <v>92230265.400000006</v>
      </c>
      <c r="I158" s="183">
        <v>90689424.180000007</v>
      </c>
      <c r="J158" s="184"/>
      <c r="K158" s="185"/>
      <c r="L158" s="186">
        <v>2.464</v>
      </c>
    </row>
    <row r="159" spans="1:16" s="192" customFormat="1" ht="11.25" x14ac:dyDescent="0.2">
      <c r="A159" s="62"/>
      <c r="B159" s="187"/>
      <c r="C159" s="187"/>
      <c r="D159" s="187"/>
      <c r="E159" s="187"/>
      <c r="F159" s="188"/>
      <c r="G159" s="188"/>
      <c r="H159" s="187"/>
      <c r="I159" s="189"/>
      <c r="J159" s="190"/>
      <c r="K159" s="191"/>
    </row>
    <row r="160" spans="1:16" s="192" customFormat="1" ht="11.25" x14ac:dyDescent="0.2">
      <c r="A160" s="62"/>
      <c r="B160" s="187"/>
      <c r="C160" s="187"/>
      <c r="D160" s="187"/>
      <c r="E160" s="187"/>
      <c r="F160" s="187"/>
      <c r="G160" s="187"/>
      <c r="H160" s="187"/>
      <c r="I160" s="187"/>
      <c r="J160" s="187"/>
    </row>
    <row r="161" spans="1:16" ht="13.5" thickBot="1" x14ac:dyDescent="0.25"/>
    <row r="162" spans="1:16" ht="15.75" x14ac:dyDescent="0.25">
      <c r="A162" s="26" t="s">
        <v>140</v>
      </c>
      <c r="B162" s="193"/>
      <c r="C162" s="194"/>
      <c r="D162" s="195"/>
      <c r="E162" s="195"/>
      <c r="F162" s="196" t="s">
        <v>141</v>
      </c>
    </row>
    <row r="163" spans="1:16" ht="13.5" thickBot="1" x14ac:dyDescent="0.25">
      <c r="A163" s="104" t="s">
        <v>142</v>
      </c>
      <c r="B163" s="104"/>
      <c r="C163" s="197"/>
      <c r="D163" s="197"/>
      <c r="E163" s="197"/>
      <c r="F163" s="366">
        <v>411175984.68000001</v>
      </c>
    </row>
    <row r="164" spans="1:16" x14ac:dyDescent="0.2">
      <c r="A164" s="21"/>
      <c r="B164" s="21"/>
      <c r="C164" s="198"/>
      <c r="D164" s="198"/>
      <c r="E164" s="198"/>
      <c r="F164" s="199"/>
    </row>
    <row r="165" spans="1:16" x14ac:dyDescent="0.2">
      <c r="A165" s="21"/>
      <c r="B165" s="21"/>
      <c r="C165" s="200"/>
      <c r="D165" s="111"/>
      <c r="E165" s="111"/>
      <c r="F165" s="199"/>
    </row>
    <row r="166" spans="1:16" ht="12.75" customHeight="1" x14ac:dyDescent="0.2">
      <c r="A166" s="201"/>
      <c r="B166" s="201"/>
      <c r="C166" s="201"/>
      <c r="D166" s="201"/>
      <c r="E166" s="201"/>
      <c r="F166" s="201"/>
    </row>
    <row r="167" spans="1:16" x14ac:dyDescent="0.2">
      <c r="A167" s="201"/>
      <c r="B167" s="201"/>
      <c r="C167" s="201"/>
      <c r="D167" s="201"/>
      <c r="E167" s="201"/>
      <c r="F167" s="201"/>
    </row>
    <row r="168" spans="1:16" x14ac:dyDescent="0.2">
      <c r="A168" s="201"/>
      <c r="B168" s="201"/>
      <c r="C168" s="201"/>
      <c r="D168" s="201"/>
      <c r="E168" s="201"/>
      <c r="F168" s="201"/>
    </row>
    <row r="169" spans="1:16" x14ac:dyDescent="0.2">
      <c r="A169" s="21"/>
      <c r="B169" s="21"/>
      <c r="C169" s="200"/>
      <c r="D169" s="111"/>
      <c r="E169" s="111"/>
      <c r="F169" s="199"/>
      <c r="G169" s="21"/>
      <c r="I169" s="202"/>
      <c r="J169" s="202"/>
      <c r="K169" s="202"/>
    </row>
    <row r="170" spans="1:16" x14ac:dyDescent="0.2">
      <c r="A170" s="201"/>
      <c r="B170" s="201"/>
      <c r="C170" s="201"/>
      <c r="D170" s="201"/>
      <c r="E170" s="201"/>
      <c r="F170" s="201"/>
      <c r="I170" s="21"/>
      <c r="J170" s="21"/>
      <c r="K170" s="21"/>
    </row>
    <row r="171" spans="1:16" x14ac:dyDescent="0.2">
      <c r="A171" s="201"/>
      <c r="B171" s="201"/>
      <c r="C171" s="201"/>
      <c r="D171" s="201"/>
      <c r="E171" s="201"/>
      <c r="F171" s="201"/>
      <c r="I171" s="93"/>
      <c r="J171" s="203"/>
      <c r="K171" s="93"/>
    </row>
    <row r="172" spans="1:16" x14ac:dyDescent="0.2">
      <c r="A172" s="201"/>
      <c r="B172" s="201"/>
      <c r="C172" s="201"/>
      <c r="D172" s="201"/>
      <c r="E172" s="201"/>
      <c r="F172" s="201"/>
      <c r="I172" s="21"/>
      <c r="J172" s="203"/>
      <c r="K172" s="93"/>
    </row>
    <row r="173" spans="1:16" x14ac:dyDescent="0.2">
      <c r="H173" s="98"/>
      <c r="I173" s="98"/>
      <c r="J173" s="204"/>
      <c r="K173" s="204"/>
      <c r="L173" s="98"/>
      <c r="M173" s="98"/>
      <c r="N173" s="98"/>
      <c r="O173" s="98"/>
    </row>
    <row r="174" spans="1:16" x14ac:dyDescent="0.2">
      <c r="H174" s="205"/>
      <c r="I174" s="205"/>
      <c r="L174" s="98"/>
      <c r="M174" s="98"/>
      <c r="N174" s="98"/>
      <c r="O174" s="98"/>
    </row>
    <row r="175" spans="1:16" x14ac:dyDescent="0.2">
      <c r="F175" s="206"/>
      <c r="G175" s="206"/>
      <c r="H175" s="207"/>
      <c r="I175" s="207"/>
      <c r="J175" s="206"/>
      <c r="K175" s="206"/>
      <c r="L175" s="208"/>
      <c r="M175" s="208"/>
      <c r="N175" s="208"/>
      <c r="O175" s="208"/>
      <c r="P175" s="206"/>
    </row>
    <row r="176" spans="1:16" x14ac:dyDescent="0.2">
      <c r="F176" s="206"/>
      <c r="G176" s="206"/>
      <c r="H176" s="206"/>
      <c r="I176" s="206"/>
      <c r="J176" s="206"/>
      <c r="K176" s="206"/>
      <c r="L176" s="206"/>
      <c r="M176" s="206"/>
      <c r="N176" s="206"/>
      <c r="O176" s="206"/>
      <c r="P176" s="206"/>
    </row>
    <row r="177" spans="6:15" x14ac:dyDescent="0.2">
      <c r="F177" s="206"/>
      <c r="G177" s="206"/>
      <c r="H177" s="206"/>
      <c r="I177" s="206"/>
      <c r="J177" s="206"/>
      <c r="K177" s="206"/>
      <c r="L177" s="206"/>
      <c r="M177" s="206"/>
      <c r="N177" s="206"/>
      <c r="O177" s="206"/>
    </row>
    <row r="178" spans="6:15" x14ac:dyDescent="0.2">
      <c r="F178" s="94"/>
    </row>
    <row r="180" spans="6:15" x14ac:dyDescent="0.2">
      <c r="F180" s="94"/>
    </row>
  </sheetData>
  <mergeCells count="20">
    <mergeCell ref="I169:K169"/>
    <mergeCell ref="A170:F172"/>
    <mergeCell ref="J60:K60"/>
    <mergeCell ref="F88:G88"/>
    <mergeCell ref="J88:K88"/>
    <mergeCell ref="L88:M88"/>
    <mergeCell ref="N88:O88"/>
    <mergeCell ref="A166:F168"/>
    <mergeCell ref="B8:C8"/>
    <mergeCell ref="B9:C9"/>
    <mergeCell ref="B11:C11"/>
    <mergeCell ref="M27:O27"/>
    <mergeCell ref="M28:O28"/>
    <mergeCell ref="J39:O41"/>
    <mergeCell ref="B4:C4"/>
    <mergeCell ref="I4:J6"/>
    <mergeCell ref="B5:C5"/>
    <mergeCell ref="L5:M7"/>
    <mergeCell ref="B6:C6"/>
    <mergeCell ref="B7:C7"/>
  </mergeCells>
  <conditionalFormatting sqref="F176:O176">
    <cfRule type="cellIs" dxfId="0" priority="1" operator="equal">
      <formula>TRUE</formula>
    </cfRule>
  </conditionalFormatting>
  <hyperlinks>
    <hyperlink ref="D10" r:id="rId1"/>
  </hyperlinks>
  <pageMargins left="0.41" right="0.36" top="0.43" bottom="0.62" header="0.5" footer="0.5"/>
  <pageSetup scale="48" orientation="landscape" r:id="rId2"/>
  <headerFooter alignWithMargins="0"/>
  <rowBreaks count="1" manualBreakCount="1">
    <brk id="83" max="14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1"/>
  <sheetViews>
    <sheetView zoomScale="80" zoomScaleNormal="80" zoomScalePageLayoutView="55" workbookViewId="0"/>
  </sheetViews>
  <sheetFormatPr defaultColWidth="9.140625" defaultRowHeight="12.75" x14ac:dyDescent="0.2"/>
  <cols>
    <col min="1" max="1" width="3.140625" style="1" customWidth="1"/>
    <col min="2" max="2" width="4.5703125" style="1" customWidth="1"/>
    <col min="3" max="4" width="14.42578125" style="1" customWidth="1"/>
    <col min="5" max="5" width="9.28515625" style="1" customWidth="1"/>
    <col min="6" max="6" width="5.7109375" style="1" customWidth="1"/>
    <col min="7" max="7" width="17.28515625" style="1" customWidth="1"/>
    <col min="8" max="8" width="16.5703125" style="1" customWidth="1"/>
    <col min="9" max="9" width="10.5703125" style="1" customWidth="1"/>
    <col min="10" max="10" width="11.85546875" style="1" customWidth="1"/>
    <col min="11" max="11" width="12.85546875" style="1" customWidth="1"/>
    <col min="12" max="12" width="18.42578125" style="1" customWidth="1"/>
    <col min="13" max="13" width="14.140625" style="1" customWidth="1"/>
    <col min="14" max="14" width="21.28515625" style="1" customWidth="1"/>
    <col min="15" max="15" width="1.85546875" style="1" customWidth="1"/>
    <col min="16" max="16" width="12" style="1" customWidth="1"/>
    <col min="17" max="17" width="1.7109375" style="1" customWidth="1"/>
    <col min="18" max="18" width="16.7109375" style="1" bestFit="1" customWidth="1"/>
    <col min="19" max="19" width="28.85546875" style="1" bestFit="1" customWidth="1"/>
    <col min="20" max="20" width="15.7109375" style="1" bestFit="1" customWidth="1"/>
    <col min="21" max="21" width="18.28515625" style="1" bestFit="1" customWidth="1"/>
    <col min="22" max="22" width="17.7109375" style="1" bestFit="1" customWidth="1"/>
    <col min="23" max="23" width="14.42578125" style="1" customWidth="1"/>
    <col min="24" max="24" width="13.7109375" style="1" bestFit="1" customWidth="1"/>
    <col min="25" max="25" width="14.140625" style="1" bestFit="1" customWidth="1"/>
    <col min="26" max="26" width="13.140625" style="1" bestFit="1" customWidth="1"/>
    <col min="27" max="40" width="10.85546875" style="1" customWidth="1"/>
    <col min="41" max="41" width="2.7109375" style="1" customWidth="1"/>
    <col min="42" max="16384" width="9.140625" style="1"/>
  </cols>
  <sheetData>
    <row r="1" spans="1:41" ht="15.75" x14ac:dyDescent="0.25">
      <c r="A1" s="284" t="s">
        <v>0</v>
      </c>
    </row>
    <row r="2" spans="1:41" ht="15.75" customHeight="1" x14ac:dyDescent="0.25">
      <c r="A2" s="284" t="s">
        <v>143</v>
      </c>
      <c r="U2" s="209"/>
      <c r="V2" s="209"/>
      <c r="W2" s="209"/>
    </row>
    <row r="3" spans="1:41" ht="15.75" x14ac:dyDescent="0.25">
      <c r="A3" s="284" t="str">
        <f>+'ESA FFELP(2)'!D4</f>
        <v>Edsouth Services</v>
      </c>
      <c r="D3" s="367" t="s">
        <v>144</v>
      </c>
      <c r="T3" s="209"/>
      <c r="U3" s="209"/>
      <c r="V3" s="209"/>
      <c r="W3" s="209"/>
    </row>
    <row r="4" spans="1:41" ht="13.5" thickBot="1" x14ac:dyDescent="0.25">
      <c r="T4" s="209"/>
      <c r="U4" s="209"/>
      <c r="V4" s="209"/>
      <c r="W4" s="209"/>
    </row>
    <row r="5" spans="1:41" x14ac:dyDescent="0.2">
      <c r="B5" s="2" t="s">
        <v>6</v>
      </c>
      <c r="C5" s="3"/>
      <c r="D5" s="3"/>
      <c r="E5" s="368">
        <f>+'ESA FFELP(2)'!D6</f>
        <v>43733</v>
      </c>
      <c r="F5" s="368"/>
      <c r="G5" s="369"/>
      <c r="T5" s="209"/>
      <c r="U5" s="209"/>
      <c r="V5" s="209"/>
      <c r="W5" s="209"/>
    </row>
    <row r="6" spans="1:41" ht="13.5" thickBot="1" x14ac:dyDescent="0.25">
      <c r="B6" s="22" t="s">
        <v>145</v>
      </c>
      <c r="C6" s="23"/>
      <c r="D6" s="23"/>
      <c r="E6" s="370">
        <f>+'ESA FFELP(2)'!D7</f>
        <v>43708</v>
      </c>
      <c r="F6" s="370"/>
      <c r="G6" s="371"/>
      <c r="T6" s="209"/>
      <c r="U6" s="209"/>
      <c r="V6" s="209"/>
      <c r="W6" s="209"/>
    </row>
    <row r="8" spans="1:4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41" ht="15.75" thickBot="1" x14ac:dyDescent="0.3">
      <c r="A9" s="21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U9" s="8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</row>
    <row r="10" spans="1:41" ht="6" customHeight="1" thickBot="1" x14ac:dyDescent="0.25">
      <c r="A10" s="21"/>
      <c r="B10" s="21"/>
      <c r="C10" s="21"/>
      <c r="D10" s="21"/>
      <c r="E10" s="21"/>
      <c r="F10" s="21"/>
      <c r="G10" s="21"/>
      <c r="H10" s="21"/>
      <c r="J10" s="211"/>
      <c r="K10" s="28"/>
      <c r="L10" s="28"/>
      <c r="M10" s="28"/>
      <c r="N10" s="29"/>
      <c r="O10" s="21"/>
      <c r="P10" s="21"/>
      <c r="Q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1" spans="1:41" ht="15" thickBot="1" x14ac:dyDescent="0.25">
      <c r="A11" s="212" t="s">
        <v>146</v>
      </c>
      <c r="B11" s="213"/>
      <c r="C11" s="213"/>
      <c r="D11" s="213"/>
      <c r="E11" s="213"/>
      <c r="F11" s="213"/>
      <c r="G11" s="213"/>
      <c r="H11" s="214"/>
      <c r="J11" s="215" t="s">
        <v>147</v>
      </c>
      <c r="K11" s="21"/>
      <c r="L11" s="21"/>
      <c r="M11" s="21"/>
      <c r="N11" s="372">
        <v>43708</v>
      </c>
      <c r="O11" s="216"/>
      <c r="P11" s="216"/>
      <c r="Q11" s="216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</row>
    <row r="12" spans="1:41" x14ac:dyDescent="0.2">
      <c r="A12" s="215"/>
      <c r="B12" s="21"/>
      <c r="C12" s="21"/>
      <c r="D12" s="21"/>
      <c r="E12" s="21"/>
      <c r="F12" s="21"/>
      <c r="G12" s="21"/>
      <c r="H12" s="217"/>
      <c r="J12" s="30" t="s">
        <v>148</v>
      </c>
      <c r="L12" s="21"/>
      <c r="M12" s="21"/>
      <c r="N12" s="218">
        <v>0</v>
      </c>
      <c r="O12" s="93"/>
      <c r="P12" s="93"/>
      <c r="Q12" s="93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</row>
    <row r="13" spans="1:41" x14ac:dyDescent="0.2">
      <c r="A13" s="30"/>
      <c r="B13" s="21" t="s">
        <v>149</v>
      </c>
      <c r="C13" s="21"/>
      <c r="D13" s="21"/>
      <c r="E13" s="21"/>
      <c r="F13" s="21"/>
      <c r="G13" s="21"/>
      <c r="H13" s="218">
        <v>1576332.7</v>
      </c>
      <c r="J13" s="30" t="s">
        <v>150</v>
      </c>
      <c r="L13" s="21"/>
      <c r="M13" s="21"/>
      <c r="N13" s="218">
        <v>21955.53</v>
      </c>
      <c r="O13" s="93"/>
      <c r="P13" s="200"/>
      <c r="Q13" s="200"/>
      <c r="R13" s="16"/>
      <c r="S13" s="16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</row>
    <row r="14" spans="1:41" x14ac:dyDescent="0.2">
      <c r="A14" s="30"/>
      <c r="B14" s="21" t="s">
        <v>151</v>
      </c>
      <c r="C14" s="21"/>
      <c r="D14" s="21"/>
      <c r="E14" s="21"/>
      <c r="F14" s="219"/>
      <c r="G14" s="21"/>
      <c r="H14" s="218"/>
      <c r="J14" s="30" t="s">
        <v>152</v>
      </c>
      <c r="L14" s="21"/>
      <c r="M14" s="21"/>
      <c r="N14" s="218">
        <v>15002.04</v>
      </c>
      <c r="O14" s="93"/>
      <c r="P14" s="93"/>
      <c r="Q14" s="93"/>
      <c r="R14" s="93"/>
      <c r="S14" s="93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</row>
    <row r="15" spans="1:41" x14ac:dyDescent="0.2">
      <c r="A15" s="30"/>
      <c r="B15" s="21" t="s">
        <v>65</v>
      </c>
      <c r="C15" s="21"/>
      <c r="D15" s="21"/>
      <c r="E15" s="21"/>
      <c r="F15" s="21"/>
      <c r="G15" s="21"/>
      <c r="H15" s="218"/>
      <c r="J15" s="30" t="s">
        <v>153</v>
      </c>
      <c r="L15" s="21"/>
      <c r="M15" s="21"/>
      <c r="N15" s="218">
        <v>46069.67</v>
      </c>
      <c r="O15" s="93"/>
      <c r="P15" s="93"/>
      <c r="Q15" s="93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</row>
    <row r="16" spans="1:41" x14ac:dyDescent="0.2">
      <c r="A16" s="30"/>
      <c r="B16" s="21"/>
      <c r="C16" s="21" t="s">
        <v>154</v>
      </c>
      <c r="D16" s="21"/>
      <c r="E16" s="21"/>
      <c r="F16" s="21"/>
      <c r="G16" s="21"/>
      <c r="H16" s="218"/>
      <c r="J16" s="30" t="s">
        <v>155</v>
      </c>
      <c r="L16" s="21"/>
      <c r="M16" s="21"/>
      <c r="N16" s="220"/>
      <c r="O16" s="93"/>
      <c r="P16" s="93"/>
      <c r="Q16" s="93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</row>
    <row r="17" spans="1:41" ht="13.5" thickBot="1" x14ac:dyDescent="0.25">
      <c r="A17" s="30"/>
      <c r="B17" s="21" t="s">
        <v>156</v>
      </c>
      <c r="C17" s="21"/>
      <c r="D17" s="21"/>
      <c r="E17" s="21"/>
      <c r="F17" s="21"/>
      <c r="G17" s="21"/>
      <c r="H17" s="218">
        <v>5951.94</v>
      </c>
      <c r="J17" s="104"/>
      <c r="K17" s="181" t="s">
        <v>157</v>
      </c>
      <c r="L17" s="67"/>
      <c r="M17" s="67"/>
      <c r="N17" s="373">
        <v>83027.239999999991</v>
      </c>
      <c r="O17" s="97"/>
      <c r="P17" s="93"/>
      <c r="Q17" s="93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</row>
    <row r="18" spans="1:41" x14ac:dyDescent="0.2">
      <c r="A18" s="30"/>
      <c r="B18" s="21" t="s">
        <v>158</v>
      </c>
      <c r="C18" s="21"/>
      <c r="D18" s="21"/>
      <c r="E18" s="21"/>
      <c r="F18" s="21"/>
      <c r="G18" s="21"/>
      <c r="H18" s="218"/>
      <c r="P18" s="93"/>
      <c r="Q18" s="93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</row>
    <row r="19" spans="1:41" x14ac:dyDescent="0.2">
      <c r="A19" s="30"/>
      <c r="B19" s="21" t="s">
        <v>159</v>
      </c>
      <c r="C19" s="21"/>
      <c r="D19" s="21"/>
      <c r="E19" s="21"/>
      <c r="F19" s="21"/>
      <c r="G19" s="21"/>
      <c r="H19" s="218"/>
      <c r="P19" s="93"/>
      <c r="Q19" s="93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</row>
    <row r="20" spans="1:41" x14ac:dyDescent="0.2">
      <c r="A20" s="30"/>
      <c r="B20" s="21" t="s">
        <v>160</v>
      </c>
      <c r="C20" s="21"/>
      <c r="D20" s="21"/>
      <c r="E20" s="21"/>
      <c r="F20" s="21"/>
      <c r="G20" s="21"/>
      <c r="H20" s="218">
        <v>357499.3</v>
      </c>
      <c r="P20" s="93"/>
      <c r="Q20" s="93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</row>
    <row r="21" spans="1:41" x14ac:dyDescent="0.2">
      <c r="A21" s="30"/>
      <c r="B21" s="21" t="s">
        <v>161</v>
      </c>
      <c r="C21" s="21"/>
      <c r="D21" s="21"/>
      <c r="E21" s="21"/>
      <c r="F21" s="21"/>
      <c r="G21" s="21"/>
      <c r="H21" s="218"/>
      <c r="P21" s="21"/>
      <c r="Q21" s="21"/>
      <c r="R21" s="21"/>
      <c r="S21" s="21"/>
      <c r="T21" s="97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</row>
    <row r="22" spans="1:41" ht="13.5" thickBot="1" x14ac:dyDescent="0.25">
      <c r="A22" s="30"/>
      <c r="B22" s="21" t="s">
        <v>162</v>
      </c>
      <c r="C22" s="21"/>
      <c r="D22" s="21"/>
      <c r="E22" s="21"/>
      <c r="F22" s="21"/>
      <c r="G22" s="21"/>
      <c r="H22" s="218"/>
      <c r="N22" s="94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</row>
    <row r="23" spans="1:41" x14ac:dyDescent="0.2">
      <c r="A23" s="30"/>
      <c r="B23" s="21" t="s">
        <v>163</v>
      </c>
      <c r="C23" s="21"/>
      <c r="D23" s="21"/>
      <c r="E23" s="21"/>
      <c r="F23" s="21"/>
      <c r="G23" s="21"/>
      <c r="H23" s="218"/>
      <c r="J23" s="211" t="s">
        <v>164</v>
      </c>
      <c r="K23" s="28"/>
      <c r="L23" s="28"/>
      <c r="M23" s="28"/>
      <c r="N23" s="374">
        <v>43708</v>
      </c>
      <c r="O23" s="216"/>
      <c r="P23" s="198"/>
      <c r="Q23" s="198"/>
      <c r="R23" s="21"/>
      <c r="S23" s="21"/>
      <c r="T23" s="21"/>
      <c r="U23" s="21"/>
      <c r="V23" s="21"/>
      <c r="W23" s="80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</row>
    <row r="24" spans="1:41" x14ac:dyDescent="0.2">
      <c r="A24" s="30"/>
      <c r="B24" s="21" t="s">
        <v>165</v>
      </c>
      <c r="C24" s="21"/>
      <c r="D24" s="21"/>
      <c r="E24" s="21"/>
      <c r="F24" s="21"/>
      <c r="G24" s="21"/>
      <c r="H24" s="218"/>
      <c r="J24" s="30"/>
      <c r="K24" s="21"/>
      <c r="L24" s="21"/>
      <c r="M24" s="21"/>
      <c r="N24" s="218"/>
      <c r="O24" s="93"/>
      <c r="P24" s="93"/>
      <c r="Q24" s="93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</row>
    <row r="25" spans="1:41" x14ac:dyDescent="0.2">
      <c r="A25" s="30"/>
      <c r="B25" s="21" t="s">
        <v>166</v>
      </c>
      <c r="C25" s="21"/>
      <c r="D25" s="21"/>
      <c r="E25" s="21"/>
      <c r="F25" s="21"/>
      <c r="G25" s="21"/>
      <c r="H25" s="218"/>
      <c r="J25" s="30" t="s">
        <v>167</v>
      </c>
      <c r="K25" s="21"/>
      <c r="L25" s="21"/>
      <c r="M25" s="21"/>
      <c r="N25" s="375">
        <v>467285.23</v>
      </c>
      <c r="O25" s="221"/>
      <c r="P25" s="21"/>
      <c r="Q25" s="21"/>
      <c r="R25" s="93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41" x14ac:dyDescent="0.2">
      <c r="A26" s="30"/>
      <c r="B26" s="21" t="s">
        <v>168</v>
      </c>
      <c r="C26" s="21"/>
      <c r="D26" s="21"/>
      <c r="E26" s="21"/>
      <c r="F26" s="21"/>
      <c r="G26" s="21"/>
      <c r="H26" s="218"/>
      <c r="J26" s="30" t="s">
        <v>169</v>
      </c>
      <c r="K26" s="21"/>
      <c r="L26" s="21"/>
      <c r="M26" s="21"/>
      <c r="N26" s="223">
        <v>125501531.05</v>
      </c>
      <c r="O26" s="221"/>
      <c r="P26" s="112"/>
      <c r="Q26" s="112"/>
      <c r="R26" s="222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x14ac:dyDescent="0.2">
      <c r="A27" s="30"/>
      <c r="B27" s="21" t="s">
        <v>170</v>
      </c>
      <c r="C27" s="21"/>
      <c r="D27" s="21"/>
      <c r="E27" s="21"/>
      <c r="F27" s="21"/>
      <c r="G27" s="21"/>
      <c r="H27" s="218"/>
      <c r="J27" s="30" t="s">
        <v>171</v>
      </c>
      <c r="K27" s="21"/>
      <c r="L27" s="21"/>
      <c r="M27" s="21"/>
      <c r="N27" s="376">
        <v>0.30522582963514333</v>
      </c>
      <c r="O27" s="203"/>
      <c r="P27" s="90"/>
      <c r="Q27" s="90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</row>
    <row r="28" spans="1:41" x14ac:dyDescent="0.2">
      <c r="A28" s="30"/>
      <c r="B28" s="21"/>
      <c r="C28" s="21"/>
      <c r="D28" s="21"/>
      <c r="E28" s="21"/>
      <c r="F28" s="21"/>
      <c r="G28" s="21"/>
      <c r="H28" s="31"/>
      <c r="J28" s="30" t="s">
        <v>172</v>
      </c>
      <c r="K28" s="21"/>
      <c r="L28" s="21"/>
      <c r="M28" s="21"/>
      <c r="N28" s="377">
        <v>1.3880060510985941</v>
      </c>
      <c r="O28" s="203"/>
      <c r="P28" s="90"/>
      <c r="Q28" s="90"/>
      <c r="R28" s="90"/>
      <c r="S28" s="90"/>
      <c r="T28" s="21"/>
      <c r="U28" s="21"/>
    </row>
    <row r="29" spans="1:41" x14ac:dyDescent="0.2">
      <c r="A29" s="30"/>
      <c r="B29" s="21"/>
      <c r="C29" s="80" t="s">
        <v>173</v>
      </c>
      <c r="D29" s="21"/>
      <c r="E29" s="21"/>
      <c r="F29" s="21"/>
      <c r="G29" s="21"/>
      <c r="H29" s="218">
        <v>1939783.94</v>
      </c>
      <c r="I29" s="94"/>
      <c r="J29" s="30"/>
      <c r="K29" s="21"/>
      <c r="L29" s="21"/>
      <c r="M29" s="21"/>
      <c r="N29" s="223"/>
      <c r="O29" s="221"/>
      <c r="P29" s="21"/>
      <c r="Q29" s="21"/>
      <c r="R29" s="21"/>
      <c r="S29" s="21"/>
      <c r="T29" s="21"/>
      <c r="U29" s="21"/>
    </row>
    <row r="30" spans="1:41" ht="13.5" thickBot="1" x14ac:dyDescent="0.25">
      <c r="A30" s="30"/>
      <c r="B30" s="21"/>
      <c r="C30" s="80"/>
      <c r="D30" s="21"/>
      <c r="E30" s="21"/>
      <c r="F30" s="21"/>
      <c r="G30" s="21"/>
      <c r="H30" s="31"/>
      <c r="J30" s="30" t="s">
        <v>174</v>
      </c>
      <c r="K30" s="21"/>
      <c r="L30" s="21"/>
      <c r="M30" s="21"/>
      <c r="N30" s="223">
        <v>357499.3</v>
      </c>
      <c r="O30" s="221"/>
      <c r="P30" s="21"/>
      <c r="Q30" s="21"/>
      <c r="R30" s="21"/>
      <c r="S30" s="21"/>
      <c r="T30" s="21"/>
      <c r="U30" s="21"/>
    </row>
    <row r="31" spans="1:41" x14ac:dyDescent="0.2">
      <c r="A31" s="224" t="s">
        <v>175</v>
      </c>
      <c r="B31" s="225"/>
      <c r="C31" s="226"/>
      <c r="D31" s="225"/>
      <c r="E31" s="225"/>
      <c r="F31" s="225"/>
      <c r="G31" s="225"/>
      <c r="H31" s="227"/>
      <c r="J31" s="30" t="s">
        <v>176</v>
      </c>
      <c r="K31" s="21"/>
      <c r="L31" s="21"/>
      <c r="M31" s="21"/>
      <c r="N31" s="223"/>
      <c r="O31" s="221"/>
      <c r="P31" s="21"/>
      <c r="Q31" s="21"/>
      <c r="R31" s="21"/>
      <c r="S31" s="21"/>
      <c r="T31" s="21"/>
      <c r="U31" s="21"/>
    </row>
    <row r="32" spans="1:41" ht="14.25" x14ac:dyDescent="0.2">
      <c r="A32" s="60" t="s">
        <v>177</v>
      </c>
      <c r="B32" s="187"/>
      <c r="C32" s="187"/>
      <c r="D32" s="187"/>
      <c r="E32" s="187"/>
      <c r="F32" s="187"/>
      <c r="G32" s="187"/>
      <c r="H32" s="228"/>
      <c r="J32" s="30" t="s">
        <v>178</v>
      </c>
      <c r="K32" s="21"/>
      <c r="L32" s="21"/>
      <c r="M32" s="21"/>
      <c r="N32" s="223">
        <v>111955188.87859999</v>
      </c>
      <c r="O32" s="221"/>
      <c r="P32" s="21"/>
      <c r="Q32" s="21"/>
      <c r="R32" s="21"/>
      <c r="S32" s="21"/>
      <c r="T32" s="21"/>
      <c r="U32" s="21"/>
    </row>
    <row r="33" spans="1:21" ht="15" thickBot="1" x14ac:dyDescent="0.25">
      <c r="A33" s="229"/>
      <c r="B33" s="230"/>
      <c r="C33" s="230"/>
      <c r="D33" s="230"/>
      <c r="E33" s="230"/>
      <c r="F33" s="230"/>
      <c r="G33" s="231"/>
      <c r="H33" s="232"/>
      <c r="J33" s="30" t="s">
        <v>179</v>
      </c>
      <c r="K33" s="21"/>
      <c r="L33" s="21"/>
      <c r="M33" s="21"/>
      <c r="N33" s="376">
        <v>0.89206233535108725</v>
      </c>
      <c r="O33" s="203"/>
      <c r="P33" s="90"/>
      <c r="Q33" s="90"/>
      <c r="R33" s="93"/>
      <c r="S33" s="21"/>
      <c r="T33" s="21"/>
      <c r="U33" s="21"/>
    </row>
    <row r="34" spans="1:21" s="192" customFormat="1" x14ac:dyDescent="0.2">
      <c r="A34" s="62"/>
      <c r="B34" s="187"/>
      <c r="C34" s="187"/>
      <c r="D34" s="187"/>
      <c r="E34" s="187"/>
      <c r="F34" s="187"/>
      <c r="G34" s="187"/>
      <c r="H34" s="187"/>
      <c r="J34" s="30" t="s">
        <v>180</v>
      </c>
      <c r="K34" s="21"/>
      <c r="L34" s="21"/>
      <c r="M34" s="21"/>
      <c r="N34" s="376">
        <v>3.2945363241344276E-2</v>
      </c>
      <c r="O34" s="203"/>
      <c r="P34" s="90"/>
      <c r="Q34" s="90"/>
      <c r="R34" s="21"/>
      <c r="S34" s="187"/>
      <c r="T34" s="187"/>
      <c r="U34" s="187"/>
    </row>
    <row r="35" spans="1:21" s="192" customFormat="1" ht="13.5" thickBot="1" x14ac:dyDescent="0.25">
      <c r="G35" s="233"/>
      <c r="J35" s="234" t="s">
        <v>181</v>
      </c>
      <c r="K35" s="235"/>
      <c r="L35" s="235"/>
      <c r="M35" s="235"/>
      <c r="N35" s="236">
        <v>0</v>
      </c>
      <c r="O35" s="203"/>
      <c r="P35" s="21"/>
      <c r="Q35" s="21"/>
      <c r="R35" s="222"/>
      <c r="S35" s="21"/>
      <c r="T35" s="21"/>
      <c r="U35" s="187"/>
    </row>
    <row r="36" spans="1:21" s="192" customFormat="1" x14ac:dyDescent="0.2">
      <c r="H36" s="237"/>
      <c r="J36" s="238" t="s">
        <v>182</v>
      </c>
      <c r="K36" s="75"/>
      <c r="L36" s="75"/>
      <c r="M36" s="75"/>
      <c r="N36" s="239"/>
      <c r="O36" s="112"/>
      <c r="P36" s="112"/>
      <c r="Q36" s="112"/>
      <c r="R36" s="222"/>
      <c r="S36" s="21"/>
      <c r="T36" s="93"/>
      <c r="U36" s="187"/>
    </row>
    <row r="37" spans="1:21" s="192" customFormat="1" ht="13.5" thickBot="1" x14ac:dyDescent="0.25">
      <c r="H37" s="233"/>
      <c r="J37" s="240" t="s">
        <v>183</v>
      </c>
      <c r="K37" s="241"/>
      <c r="L37" s="241"/>
      <c r="M37" s="241"/>
      <c r="N37" s="242"/>
      <c r="O37" s="243"/>
      <c r="P37" s="243"/>
      <c r="Q37" s="243"/>
      <c r="R37" s="244"/>
      <c r="S37" s="21"/>
      <c r="T37" s="93"/>
      <c r="U37" s="187"/>
    </row>
    <row r="38" spans="1:21" s="192" customFormat="1" x14ac:dyDescent="0.2">
      <c r="J38" s="62"/>
      <c r="K38" s="80"/>
      <c r="L38" s="21"/>
      <c r="M38" s="21"/>
      <c r="N38" s="21"/>
      <c r="O38" s="21"/>
      <c r="P38" s="21"/>
      <c r="Q38" s="21"/>
      <c r="R38" s="93"/>
      <c r="S38" s="21"/>
      <c r="T38" s="93"/>
      <c r="U38" s="189"/>
    </row>
    <row r="39" spans="1:21" ht="13.5" thickBot="1" x14ac:dyDescent="0.25">
      <c r="P39" s="21"/>
      <c r="Q39" s="21"/>
      <c r="R39" s="93"/>
      <c r="S39" s="21"/>
      <c r="T39" s="21"/>
      <c r="U39" s="21"/>
    </row>
    <row r="40" spans="1:21" ht="15.75" thickBot="1" x14ac:dyDescent="0.3">
      <c r="A40" s="246" t="s">
        <v>184</v>
      </c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4"/>
      <c r="O40" s="21"/>
      <c r="P40" s="21"/>
      <c r="Q40" s="21"/>
      <c r="R40" s="93"/>
      <c r="S40" s="21"/>
      <c r="T40" s="93"/>
      <c r="U40" s="21"/>
    </row>
    <row r="41" spans="1:21" ht="15.75" thickBot="1" x14ac:dyDescent="0.3">
      <c r="A41" s="21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T41" s="94"/>
    </row>
    <row r="42" spans="1:21" x14ac:dyDescent="0.2">
      <c r="A42" s="193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9"/>
      <c r="O42" s="21"/>
      <c r="P42" s="21"/>
      <c r="Q42" s="21"/>
      <c r="U42" s="94"/>
    </row>
    <row r="43" spans="1:21" x14ac:dyDescent="0.2">
      <c r="A43" s="215" t="s">
        <v>185</v>
      </c>
      <c r="B43" s="21"/>
      <c r="C43" s="21"/>
      <c r="D43" s="21"/>
      <c r="E43" s="21"/>
      <c r="F43" s="21"/>
      <c r="G43" s="21"/>
      <c r="H43" s="21"/>
      <c r="I43" s="21"/>
      <c r="J43" s="90"/>
      <c r="K43" s="21"/>
      <c r="L43" s="247" t="s">
        <v>186</v>
      </c>
      <c r="M43" s="86"/>
      <c r="N43" s="248" t="s">
        <v>187</v>
      </c>
      <c r="O43" s="150"/>
      <c r="P43" s="150"/>
      <c r="Q43" s="150"/>
      <c r="R43" s="21"/>
      <c r="T43" s="94"/>
    </row>
    <row r="44" spans="1:21" x14ac:dyDescent="0.2">
      <c r="A44" s="3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31"/>
      <c r="O44" s="21"/>
      <c r="P44" s="21"/>
      <c r="Q44" s="21"/>
      <c r="R44" s="21"/>
      <c r="S44" s="249"/>
      <c r="T44" s="249"/>
      <c r="U44" s="250"/>
    </row>
    <row r="45" spans="1:21" x14ac:dyDescent="0.2">
      <c r="A45" s="30"/>
      <c r="B45" s="80" t="s">
        <v>173</v>
      </c>
      <c r="C45" s="21"/>
      <c r="D45" s="21"/>
      <c r="E45" s="21"/>
      <c r="F45" s="21"/>
      <c r="G45" s="21"/>
      <c r="H45" s="21"/>
      <c r="I45" s="21"/>
      <c r="J45" s="21"/>
      <c r="K45" s="21"/>
      <c r="L45" s="93"/>
      <c r="M45" s="21"/>
      <c r="N45" s="218">
        <v>1939783.94</v>
      </c>
      <c r="O45" s="93"/>
      <c r="P45" s="21"/>
      <c r="Q45" s="21"/>
      <c r="R45" s="21"/>
      <c r="S45" s="94"/>
    </row>
    <row r="46" spans="1:21" x14ac:dyDescent="0.2">
      <c r="A46" s="3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93"/>
      <c r="M46" s="93"/>
      <c r="N46" s="218"/>
      <c r="O46" s="93"/>
      <c r="P46" s="93"/>
      <c r="Q46" s="93"/>
      <c r="R46" s="251"/>
      <c r="S46" s="252"/>
      <c r="T46" s="251"/>
    </row>
    <row r="47" spans="1:21" x14ac:dyDescent="0.2">
      <c r="A47" s="30"/>
      <c r="B47" s="80" t="s">
        <v>188</v>
      </c>
      <c r="C47" s="21"/>
      <c r="D47" s="21"/>
      <c r="E47" s="21"/>
      <c r="F47" s="21"/>
      <c r="G47" s="21"/>
      <c r="H47" s="93"/>
      <c r="I47" s="21"/>
      <c r="J47" s="21"/>
      <c r="K47" s="21"/>
      <c r="L47" s="253">
        <v>96173.28</v>
      </c>
      <c r="M47" s="253"/>
      <c r="N47" s="378">
        <v>1843610.66</v>
      </c>
      <c r="O47" s="253"/>
      <c r="P47" s="93"/>
      <c r="Q47" s="93"/>
      <c r="R47" s="251"/>
      <c r="S47" s="252"/>
      <c r="T47" s="251"/>
    </row>
    <row r="48" spans="1:21" x14ac:dyDescent="0.2">
      <c r="A48" s="30"/>
      <c r="B48" s="21"/>
      <c r="C48" s="21"/>
      <c r="D48" s="21"/>
      <c r="E48" s="21"/>
      <c r="F48" s="21"/>
      <c r="G48" s="21"/>
      <c r="H48" s="93"/>
      <c r="I48" s="21"/>
      <c r="J48" s="21"/>
      <c r="K48" s="21"/>
      <c r="L48" s="253"/>
      <c r="M48" s="253"/>
      <c r="N48" s="378"/>
      <c r="O48" s="253"/>
      <c r="P48" s="93"/>
      <c r="Q48" s="93"/>
      <c r="R48" s="251"/>
      <c r="S48" s="252"/>
      <c r="T48" s="251"/>
    </row>
    <row r="49" spans="1:20" x14ac:dyDescent="0.2">
      <c r="A49" s="30"/>
      <c r="B49" s="21" t="s">
        <v>189</v>
      </c>
      <c r="C49" s="21"/>
      <c r="D49" s="21"/>
      <c r="E49" s="21"/>
      <c r="F49" s="21"/>
      <c r="G49" s="21"/>
      <c r="H49" s="93"/>
      <c r="I49" s="21"/>
      <c r="J49" s="21"/>
      <c r="K49" s="21"/>
      <c r="L49" s="93">
        <v>0</v>
      </c>
      <c r="M49" s="253"/>
      <c r="N49" s="379">
        <v>1843610.66</v>
      </c>
      <c r="O49" s="253"/>
      <c r="P49" s="93"/>
      <c r="Q49" s="93"/>
      <c r="R49" s="254"/>
      <c r="S49" s="252"/>
      <c r="T49" s="251"/>
    </row>
    <row r="50" spans="1:20" x14ac:dyDescent="0.2">
      <c r="A50" s="30"/>
      <c r="B50" s="21"/>
      <c r="C50" s="21"/>
      <c r="D50" s="21"/>
      <c r="E50" s="21"/>
      <c r="F50" s="21"/>
      <c r="G50" s="21"/>
      <c r="H50" s="93"/>
      <c r="I50" s="21"/>
      <c r="J50" s="21"/>
      <c r="K50" s="21"/>
      <c r="L50" s="253"/>
      <c r="M50" s="253"/>
      <c r="N50" s="378"/>
      <c r="O50" s="253"/>
      <c r="P50" s="93"/>
      <c r="Q50" s="93"/>
      <c r="R50" s="254"/>
      <c r="S50" s="252"/>
      <c r="T50" s="251"/>
    </row>
    <row r="51" spans="1:20" x14ac:dyDescent="0.2">
      <c r="A51" s="30"/>
      <c r="B51" s="21" t="s">
        <v>190</v>
      </c>
      <c r="C51" s="21"/>
      <c r="D51" s="21"/>
      <c r="E51" s="21"/>
      <c r="F51" s="21"/>
      <c r="G51" s="21"/>
      <c r="H51" s="93"/>
      <c r="I51" s="21"/>
      <c r="J51" s="21"/>
      <c r="K51" s="21"/>
      <c r="L51" s="253">
        <v>21955.53</v>
      </c>
      <c r="M51" s="253"/>
      <c r="N51" s="378">
        <v>1821655.13</v>
      </c>
      <c r="O51" s="253"/>
      <c r="P51" s="93"/>
      <c r="Q51" s="93"/>
      <c r="R51" s="251"/>
      <c r="S51" s="252"/>
      <c r="T51" s="251"/>
    </row>
    <row r="52" spans="1:20" x14ac:dyDescent="0.2">
      <c r="A52" s="30"/>
      <c r="B52" s="21"/>
      <c r="C52" s="21"/>
      <c r="D52" s="21"/>
      <c r="E52" s="21"/>
      <c r="F52" s="21"/>
      <c r="G52" s="21"/>
      <c r="H52" s="93"/>
      <c r="I52" s="21"/>
      <c r="J52" s="21"/>
      <c r="K52" s="21"/>
      <c r="L52" s="253"/>
      <c r="M52" s="253"/>
      <c r="N52" s="378"/>
      <c r="O52" s="253"/>
      <c r="P52" s="93"/>
      <c r="Q52" s="93"/>
      <c r="R52" s="251"/>
      <c r="S52" s="252"/>
      <c r="T52" s="251"/>
    </row>
    <row r="53" spans="1:20" x14ac:dyDescent="0.2">
      <c r="A53" s="30"/>
      <c r="B53" s="21" t="s">
        <v>191</v>
      </c>
      <c r="C53" s="21"/>
      <c r="D53" s="21"/>
      <c r="E53" s="21"/>
      <c r="F53" s="21"/>
      <c r="G53" s="21"/>
      <c r="H53" s="93"/>
      <c r="I53" s="21"/>
      <c r="J53" s="21"/>
      <c r="K53" s="21"/>
      <c r="L53" s="93">
        <v>3750.51</v>
      </c>
      <c r="M53" s="253"/>
      <c r="N53" s="378">
        <v>1817904.6199999999</v>
      </c>
      <c r="O53" s="253"/>
      <c r="P53" s="93"/>
      <c r="Q53" s="93"/>
      <c r="R53" s="254"/>
      <c r="S53" s="252"/>
      <c r="T53" s="251"/>
    </row>
    <row r="54" spans="1:20" x14ac:dyDescent="0.2">
      <c r="A54" s="30"/>
      <c r="B54" s="21"/>
      <c r="C54" s="21"/>
      <c r="D54" s="21"/>
      <c r="E54" s="21"/>
      <c r="F54" s="21"/>
      <c r="G54" s="21"/>
      <c r="H54" s="93"/>
      <c r="I54" s="21"/>
      <c r="J54" s="21"/>
      <c r="K54" s="21"/>
      <c r="L54" s="253"/>
      <c r="M54" s="253"/>
      <c r="N54" s="378"/>
      <c r="O54" s="253"/>
      <c r="P54" s="93"/>
      <c r="Q54" s="93"/>
      <c r="R54" s="254"/>
      <c r="S54" s="252"/>
      <c r="T54" s="251"/>
    </row>
    <row r="55" spans="1:20" x14ac:dyDescent="0.2">
      <c r="A55" s="30"/>
      <c r="B55" s="80" t="s">
        <v>192</v>
      </c>
      <c r="C55" s="21"/>
      <c r="D55" s="21"/>
      <c r="E55" s="21"/>
      <c r="F55" s="21"/>
      <c r="G55" s="21"/>
      <c r="H55" s="93"/>
      <c r="I55" s="21"/>
      <c r="J55" s="21"/>
      <c r="K55" s="21"/>
      <c r="L55" s="253">
        <v>161007.43</v>
      </c>
      <c r="M55" s="253"/>
      <c r="N55" s="378">
        <v>1656897.19</v>
      </c>
      <c r="O55" s="93"/>
      <c r="P55" s="93"/>
      <c r="Q55" s="93"/>
      <c r="R55" s="254"/>
      <c r="S55" s="252"/>
      <c r="T55" s="251"/>
    </row>
    <row r="56" spans="1:20" x14ac:dyDescent="0.2">
      <c r="A56" s="30"/>
      <c r="B56" s="21"/>
      <c r="C56" s="21"/>
      <c r="D56" s="21"/>
      <c r="E56" s="21"/>
      <c r="F56" s="21"/>
      <c r="G56" s="21"/>
      <c r="H56" s="93"/>
      <c r="I56" s="21"/>
      <c r="J56" s="21"/>
      <c r="K56" s="21"/>
      <c r="L56" s="253"/>
      <c r="M56" s="253"/>
      <c r="N56" s="378"/>
      <c r="O56" s="253"/>
      <c r="R56" s="254"/>
      <c r="S56" s="21"/>
      <c r="T56" s="21"/>
    </row>
    <row r="57" spans="1:20" x14ac:dyDescent="0.2">
      <c r="A57" s="30"/>
      <c r="B57" s="21" t="s">
        <v>193</v>
      </c>
      <c r="C57" s="21"/>
      <c r="D57" s="21"/>
      <c r="E57" s="21"/>
      <c r="F57" s="21"/>
      <c r="G57" s="21"/>
      <c r="H57" s="93"/>
      <c r="I57" s="21"/>
      <c r="J57" s="21"/>
      <c r="K57" s="21"/>
      <c r="L57" s="93">
        <v>0</v>
      </c>
      <c r="M57" s="253"/>
      <c r="N57" s="378">
        <v>1656897.19</v>
      </c>
      <c r="O57" s="93"/>
      <c r="R57" s="251"/>
      <c r="S57" s="21"/>
      <c r="T57" s="21"/>
    </row>
    <row r="58" spans="1:20" x14ac:dyDescent="0.2">
      <c r="A58" s="30"/>
      <c r="B58" s="21"/>
      <c r="C58" s="21"/>
      <c r="D58" s="21"/>
      <c r="E58" s="21"/>
      <c r="F58" s="21"/>
      <c r="G58" s="21"/>
      <c r="H58" s="93"/>
      <c r="I58" s="21"/>
      <c r="J58" s="21"/>
      <c r="K58" s="21"/>
      <c r="L58" s="253"/>
      <c r="M58" s="253"/>
      <c r="N58" s="378"/>
      <c r="O58" s="253"/>
      <c r="R58" s="93"/>
    </row>
    <row r="59" spans="1:20" x14ac:dyDescent="0.2">
      <c r="A59" s="30"/>
      <c r="B59" s="21" t="s">
        <v>194</v>
      </c>
      <c r="C59" s="21"/>
      <c r="D59" s="21"/>
      <c r="E59" s="21"/>
      <c r="F59" s="21"/>
      <c r="G59" s="21"/>
      <c r="H59" s="93"/>
      <c r="I59" s="21"/>
      <c r="J59" s="21"/>
      <c r="K59" s="21"/>
      <c r="L59" s="93">
        <v>1540841.2199999988</v>
      </c>
      <c r="M59" s="253"/>
      <c r="N59" s="378">
        <v>116055.97000000114</v>
      </c>
      <c r="O59" s="93"/>
    </row>
    <row r="60" spans="1:20" x14ac:dyDescent="0.2">
      <c r="A60" s="30"/>
      <c r="B60" s="21"/>
      <c r="C60" s="21"/>
      <c r="D60" s="21"/>
      <c r="E60" s="21"/>
      <c r="F60" s="21"/>
      <c r="G60" s="21"/>
      <c r="H60" s="93"/>
      <c r="I60" s="21"/>
      <c r="J60" s="21"/>
      <c r="K60" s="21"/>
      <c r="L60" s="253"/>
      <c r="M60" s="253"/>
      <c r="N60" s="378"/>
      <c r="O60" s="253"/>
      <c r="R60" s="94"/>
    </row>
    <row r="61" spans="1:20" x14ac:dyDescent="0.2">
      <c r="A61" s="30"/>
      <c r="B61" s="21" t="s">
        <v>195</v>
      </c>
      <c r="C61" s="21"/>
      <c r="D61" s="21"/>
      <c r="E61" s="21"/>
      <c r="F61" s="21"/>
      <c r="G61" s="21"/>
      <c r="H61" s="93"/>
      <c r="I61" s="21"/>
      <c r="J61" s="21"/>
      <c r="K61" s="21"/>
      <c r="L61" s="93">
        <v>11251.53</v>
      </c>
      <c r="M61" s="253"/>
      <c r="N61" s="378">
        <v>104804.44000000114</v>
      </c>
      <c r="O61" s="93"/>
    </row>
    <row r="62" spans="1:20" x14ac:dyDescent="0.2">
      <c r="A62" s="30"/>
      <c r="B62" s="21"/>
      <c r="C62" s="21"/>
      <c r="D62" s="21"/>
      <c r="E62" s="21"/>
      <c r="F62" s="21"/>
      <c r="G62" s="21"/>
      <c r="H62" s="93"/>
      <c r="I62" s="21"/>
      <c r="J62" s="21"/>
      <c r="K62" s="21"/>
      <c r="L62" s="253"/>
      <c r="M62" s="253"/>
      <c r="N62" s="378"/>
      <c r="O62" s="253"/>
    </row>
    <row r="63" spans="1:20" x14ac:dyDescent="0.2">
      <c r="A63" s="30"/>
      <c r="B63" s="21" t="s">
        <v>196</v>
      </c>
      <c r="C63" s="21"/>
      <c r="D63" s="21"/>
      <c r="E63" s="21"/>
      <c r="F63" s="21"/>
      <c r="G63" s="21"/>
      <c r="H63" s="93"/>
      <c r="I63" s="21"/>
      <c r="J63" s="21"/>
      <c r="K63" s="21"/>
      <c r="L63" s="93">
        <v>104804.44000000114</v>
      </c>
      <c r="M63" s="253"/>
      <c r="N63" s="218">
        <v>0</v>
      </c>
      <c r="O63" s="93"/>
    </row>
    <row r="64" spans="1:20" x14ac:dyDescent="0.2">
      <c r="A64" s="30"/>
      <c r="B64" s="21"/>
      <c r="C64" s="21"/>
      <c r="D64" s="21"/>
      <c r="E64" s="21"/>
      <c r="F64" s="21"/>
      <c r="G64" s="21"/>
      <c r="H64" s="93"/>
      <c r="I64" s="21"/>
      <c r="J64" s="21"/>
      <c r="K64" s="21"/>
      <c r="L64" s="253"/>
      <c r="M64" s="253"/>
      <c r="N64" s="378"/>
      <c r="O64" s="253"/>
    </row>
    <row r="65" spans="1:26" x14ac:dyDescent="0.2">
      <c r="A65" s="30"/>
      <c r="B65" s="21" t="s">
        <v>197</v>
      </c>
      <c r="C65" s="21"/>
      <c r="D65" s="21"/>
      <c r="E65" s="21"/>
      <c r="F65" s="21"/>
      <c r="G65" s="21"/>
      <c r="H65" s="93"/>
      <c r="I65" s="21"/>
      <c r="J65" s="21"/>
      <c r="K65" s="21"/>
      <c r="L65" s="93">
        <v>0</v>
      </c>
      <c r="M65" s="253"/>
      <c r="N65" s="378"/>
      <c r="O65" s="253"/>
    </row>
    <row r="66" spans="1:26" x14ac:dyDescent="0.2">
      <c r="A66" s="60"/>
      <c r="B66" s="187"/>
      <c r="C66" s="255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31"/>
      <c r="O66" s="21"/>
    </row>
    <row r="67" spans="1:26" ht="13.5" thickBot="1" x14ac:dyDescent="0.25">
      <c r="A67" s="65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256"/>
      <c r="O67" s="21"/>
      <c r="Z67" s="94"/>
    </row>
    <row r="68" spans="1:26" x14ac:dyDescent="0.2">
      <c r="A68" s="30"/>
      <c r="B68" s="21"/>
      <c r="C68" s="21"/>
      <c r="D68" s="21"/>
      <c r="E68" s="21"/>
      <c r="F68" s="21"/>
      <c r="G68" s="21"/>
      <c r="H68" s="21"/>
      <c r="I68" s="21"/>
      <c r="J68" s="21"/>
      <c r="K68" s="21"/>
    </row>
    <row r="69" spans="1:26" ht="13.5" thickBot="1" x14ac:dyDescent="0.25">
      <c r="A69" s="30"/>
      <c r="B69" s="21"/>
      <c r="C69" s="21"/>
      <c r="D69" s="21"/>
      <c r="E69" s="21"/>
      <c r="F69" s="21"/>
      <c r="G69" s="21"/>
      <c r="H69" s="21"/>
      <c r="I69" s="21"/>
      <c r="J69" s="21"/>
      <c r="K69" s="21"/>
    </row>
    <row r="70" spans="1:26" x14ac:dyDescent="0.2">
      <c r="A70" s="211" t="s">
        <v>198</v>
      </c>
      <c r="B70" s="28"/>
      <c r="C70" s="28"/>
      <c r="D70" s="28"/>
      <c r="E70" s="28"/>
      <c r="F70" s="28"/>
      <c r="G70" s="257" t="s">
        <v>199</v>
      </c>
      <c r="H70" s="258" t="s">
        <v>200</v>
      </c>
      <c r="I70" s="21"/>
      <c r="J70" s="21"/>
      <c r="K70" s="21"/>
    </row>
    <row r="71" spans="1:26" x14ac:dyDescent="0.2">
      <c r="A71" s="30"/>
      <c r="B71" s="21"/>
      <c r="C71" s="21"/>
      <c r="D71" s="21"/>
      <c r="E71" s="21"/>
      <c r="F71" s="21"/>
      <c r="G71" s="38"/>
      <c r="H71" s="31"/>
      <c r="I71" s="21"/>
      <c r="J71" s="21"/>
      <c r="K71" s="21"/>
    </row>
    <row r="72" spans="1:26" x14ac:dyDescent="0.2">
      <c r="A72" s="30"/>
      <c r="B72" s="21" t="s">
        <v>201</v>
      </c>
      <c r="C72" s="21"/>
      <c r="D72" s="21"/>
      <c r="E72" s="21"/>
      <c r="F72" s="21"/>
      <c r="G72" s="41">
        <v>161007.43</v>
      </c>
      <c r="H72" s="218">
        <v>161007.43</v>
      </c>
      <c r="I72" s="21"/>
      <c r="J72" s="21"/>
      <c r="K72" s="21"/>
    </row>
    <row r="73" spans="1:26" x14ac:dyDescent="0.2">
      <c r="A73" s="30"/>
      <c r="B73" s="21" t="s">
        <v>202</v>
      </c>
      <c r="C73" s="21"/>
      <c r="D73" s="21"/>
      <c r="E73" s="21"/>
      <c r="F73" s="21"/>
      <c r="G73" s="50">
        <v>161007.43</v>
      </c>
      <c r="H73" s="220">
        <v>161007.43</v>
      </c>
      <c r="I73" s="21"/>
      <c r="J73" s="21"/>
      <c r="K73" s="21"/>
    </row>
    <row r="74" spans="1:26" x14ac:dyDescent="0.2">
      <c r="A74" s="30"/>
      <c r="B74" s="21"/>
      <c r="C74" s="21" t="s">
        <v>203</v>
      </c>
      <c r="D74" s="21"/>
      <c r="E74" s="21"/>
      <c r="F74" s="21"/>
      <c r="G74" s="41">
        <v>0</v>
      </c>
      <c r="H74" s="380">
        <v>0</v>
      </c>
      <c r="I74" s="21"/>
      <c r="J74" s="21"/>
      <c r="K74" s="21"/>
    </row>
    <row r="75" spans="1:26" x14ac:dyDescent="0.2">
      <c r="A75" s="30"/>
      <c r="B75" s="21"/>
      <c r="C75" s="21"/>
      <c r="D75" s="21"/>
      <c r="E75" s="21"/>
      <c r="F75" s="21"/>
      <c r="G75" s="38"/>
      <c r="H75" s="31"/>
      <c r="I75" s="21"/>
      <c r="J75" s="21"/>
      <c r="K75" s="21"/>
      <c r="N75" s="94"/>
    </row>
    <row r="76" spans="1:26" x14ac:dyDescent="0.2">
      <c r="A76" s="30"/>
      <c r="B76" s="21" t="s">
        <v>204</v>
      </c>
      <c r="C76" s="21"/>
      <c r="D76" s="21"/>
      <c r="E76" s="21"/>
      <c r="F76" s="21"/>
      <c r="G76" s="41">
        <v>0</v>
      </c>
      <c r="H76" s="218">
        <v>0</v>
      </c>
      <c r="I76" s="21"/>
      <c r="J76" s="21"/>
      <c r="K76" s="21"/>
    </row>
    <row r="77" spans="1:26" x14ac:dyDescent="0.2">
      <c r="A77" s="30"/>
      <c r="B77" s="21" t="s">
        <v>205</v>
      </c>
      <c r="C77" s="21"/>
      <c r="D77" s="21"/>
      <c r="E77" s="21"/>
      <c r="F77" s="21"/>
      <c r="G77" s="50">
        <v>0</v>
      </c>
      <c r="H77" s="220">
        <v>0</v>
      </c>
      <c r="I77" s="21"/>
      <c r="J77" s="21"/>
      <c r="K77" s="21"/>
    </row>
    <row r="78" spans="1:26" x14ac:dyDescent="0.2">
      <c r="A78" s="30"/>
      <c r="B78" s="21"/>
      <c r="C78" s="21" t="s">
        <v>206</v>
      </c>
      <c r="D78" s="21"/>
      <c r="E78" s="21"/>
      <c r="F78" s="21"/>
      <c r="G78" s="41">
        <v>0</v>
      </c>
      <c r="H78" s="218">
        <v>0</v>
      </c>
      <c r="I78" s="21"/>
      <c r="J78" s="21"/>
      <c r="K78" s="21"/>
    </row>
    <row r="79" spans="1:26" x14ac:dyDescent="0.2">
      <c r="A79" s="30"/>
      <c r="B79" s="21"/>
      <c r="C79" s="21"/>
      <c r="D79" s="21"/>
      <c r="E79" s="21"/>
      <c r="F79" s="21"/>
      <c r="G79" s="38"/>
      <c r="H79" s="31"/>
      <c r="I79" s="21"/>
      <c r="J79" s="21"/>
      <c r="K79" s="21"/>
      <c r="P79" s="93"/>
      <c r="Q79" s="93"/>
      <c r="R79" s="73"/>
    </row>
    <row r="80" spans="1:26" x14ac:dyDescent="0.2">
      <c r="A80" s="30"/>
      <c r="B80" s="21" t="s">
        <v>207</v>
      </c>
      <c r="C80" s="21"/>
      <c r="D80" s="21"/>
      <c r="E80" s="21"/>
      <c r="F80" s="21"/>
      <c r="G80" s="41">
        <v>1645645.66</v>
      </c>
      <c r="H80" s="218">
        <v>1645645.66</v>
      </c>
      <c r="I80" s="21"/>
      <c r="J80" s="21"/>
      <c r="K80" s="21"/>
      <c r="P80" s="93"/>
      <c r="Q80" s="93"/>
    </row>
    <row r="81" spans="1:30" x14ac:dyDescent="0.2">
      <c r="A81" s="30"/>
      <c r="B81" s="21" t="s">
        <v>208</v>
      </c>
      <c r="C81" s="21"/>
      <c r="D81" s="21"/>
      <c r="E81" s="21"/>
      <c r="F81" s="21"/>
      <c r="G81" s="50">
        <v>1645645.66</v>
      </c>
      <c r="H81" s="220">
        <v>1645645.66</v>
      </c>
      <c r="I81" s="21"/>
      <c r="J81" s="21"/>
      <c r="K81" s="21"/>
      <c r="P81" s="93"/>
      <c r="Q81" s="93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1:30" x14ac:dyDescent="0.2">
      <c r="A82" s="30"/>
      <c r="C82" s="21" t="s">
        <v>209</v>
      </c>
      <c r="D82" s="21"/>
      <c r="E82" s="21"/>
      <c r="F82" s="21"/>
      <c r="G82" s="41">
        <v>0</v>
      </c>
      <c r="H82" s="218">
        <v>0</v>
      </c>
      <c r="I82" s="21"/>
      <c r="J82" s="21"/>
      <c r="K82" s="21"/>
      <c r="P82" s="93"/>
      <c r="Q82" s="93"/>
      <c r="R82" s="21"/>
      <c r="S82" s="259"/>
      <c r="T82" s="21"/>
      <c r="U82" s="9"/>
      <c r="V82" s="9"/>
      <c r="W82" s="21"/>
      <c r="X82" s="21"/>
      <c r="Y82" s="21"/>
      <c r="Z82" s="21"/>
      <c r="AA82" s="21"/>
      <c r="AB82" s="21"/>
      <c r="AC82" s="21"/>
      <c r="AD82" s="21"/>
    </row>
    <row r="83" spans="1:30" x14ac:dyDescent="0.2">
      <c r="A83" s="30"/>
      <c r="B83" s="21"/>
      <c r="C83" s="21"/>
      <c r="D83" s="21"/>
      <c r="E83" s="21"/>
      <c r="F83" s="21"/>
      <c r="G83" s="38"/>
      <c r="H83" s="31"/>
      <c r="I83" s="21"/>
      <c r="J83" s="21"/>
      <c r="K83" s="21"/>
      <c r="P83" s="93"/>
      <c r="Q83" s="93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1:30" x14ac:dyDescent="0.2">
      <c r="A84" s="30"/>
      <c r="B84" s="21"/>
      <c r="C84" s="80" t="s">
        <v>210</v>
      </c>
      <c r="D84" s="21"/>
      <c r="E84" s="21"/>
      <c r="F84" s="21"/>
      <c r="G84" s="41">
        <v>1806653.0899999999</v>
      </c>
      <c r="H84" s="218">
        <v>1806653.0899999999</v>
      </c>
      <c r="I84" s="21"/>
      <c r="J84" s="21"/>
      <c r="K84" s="21"/>
      <c r="P84" s="93"/>
      <c r="Q84" s="93"/>
      <c r="R84" s="260"/>
      <c r="S84" s="21"/>
      <c r="T84" s="21"/>
      <c r="U84" s="261"/>
      <c r="V84" s="93"/>
      <c r="W84" s="21"/>
      <c r="X84" s="93"/>
      <c r="Y84" s="93"/>
      <c r="Z84" s="21"/>
      <c r="AA84" s="21"/>
      <c r="AB84" s="21"/>
      <c r="AC84" s="21"/>
      <c r="AD84" s="21"/>
    </row>
    <row r="85" spans="1:30" x14ac:dyDescent="0.2">
      <c r="A85" s="30"/>
      <c r="B85" s="21"/>
      <c r="C85" s="21"/>
      <c r="D85" s="21"/>
      <c r="E85" s="21"/>
      <c r="F85" s="21"/>
      <c r="G85" s="38"/>
      <c r="H85" s="31"/>
      <c r="I85" s="21"/>
      <c r="J85" s="21"/>
      <c r="K85" s="21"/>
      <c r="R85" s="260"/>
      <c r="S85" s="21"/>
      <c r="T85" s="21"/>
      <c r="U85" s="261"/>
      <c r="V85" s="93"/>
      <c r="W85" s="21"/>
      <c r="X85" s="93"/>
      <c r="Y85" s="21"/>
      <c r="Z85" s="187"/>
      <c r="AA85" s="187"/>
      <c r="AB85" s="187"/>
      <c r="AC85" s="21"/>
      <c r="AD85" s="21"/>
    </row>
    <row r="86" spans="1:30" s="192" customFormat="1" ht="13.5" thickBot="1" x14ac:dyDescent="0.25">
      <c r="A86" s="104"/>
      <c r="B86" s="67"/>
      <c r="C86" s="67"/>
      <c r="D86" s="67"/>
      <c r="E86" s="67"/>
      <c r="F86" s="67"/>
      <c r="G86" s="262"/>
      <c r="H86" s="256"/>
      <c r="L86" s="1"/>
      <c r="M86" s="1"/>
      <c r="N86" s="1"/>
      <c r="O86" s="1"/>
      <c r="P86" s="1"/>
      <c r="Q86" s="1"/>
      <c r="R86" s="260"/>
      <c r="S86" s="21"/>
      <c r="T86" s="21"/>
      <c r="U86" s="261"/>
      <c r="V86" s="93"/>
      <c r="W86" s="21"/>
      <c r="X86" s="93"/>
      <c r="Y86" s="21"/>
      <c r="Z86" s="21"/>
      <c r="AA86" s="21"/>
      <c r="AB86" s="21"/>
      <c r="AC86" s="187"/>
      <c r="AD86" s="187"/>
    </row>
    <row r="87" spans="1:30" x14ac:dyDescent="0.2">
      <c r="R87" s="260"/>
      <c r="S87" s="21"/>
      <c r="T87" s="21"/>
      <c r="U87" s="263"/>
      <c r="V87" s="93"/>
      <c r="W87" s="21"/>
      <c r="X87" s="93"/>
      <c r="Y87" s="21"/>
      <c r="Z87" s="21"/>
      <c r="AA87" s="21"/>
      <c r="AB87" s="21"/>
      <c r="AC87" s="21"/>
      <c r="AD87" s="21"/>
    </row>
    <row r="88" spans="1:30" x14ac:dyDescent="0.2">
      <c r="R88" s="21"/>
      <c r="S88" s="80"/>
      <c r="T88" s="80"/>
      <c r="U88" s="199"/>
      <c r="V88" s="199"/>
      <c r="W88" s="21"/>
      <c r="X88" s="21"/>
      <c r="Y88" s="21"/>
      <c r="Z88" s="21"/>
      <c r="AA88" s="21"/>
      <c r="AB88" s="21"/>
      <c r="AC88" s="21"/>
      <c r="AD88" s="21"/>
    </row>
    <row r="89" spans="1:30" x14ac:dyDescent="0.2">
      <c r="R89" s="260"/>
      <c r="S89" s="21"/>
      <c r="T89" s="21"/>
      <c r="U89" s="263"/>
      <c r="V89" s="93"/>
      <c r="W89" s="21"/>
      <c r="X89" s="21"/>
      <c r="Y89" s="21"/>
      <c r="Z89" s="21"/>
      <c r="AA89" s="21"/>
      <c r="AB89" s="21"/>
      <c r="AC89" s="21"/>
      <c r="AD89" s="21"/>
    </row>
    <row r="90" spans="1:30" x14ac:dyDescent="0.2">
      <c r="R90" s="260"/>
      <c r="S90" s="21"/>
      <c r="T90" s="21"/>
      <c r="U90" s="263"/>
      <c r="V90" s="93"/>
      <c r="W90" s="21"/>
      <c r="X90" s="21"/>
      <c r="Y90" s="21"/>
      <c r="Z90" s="21"/>
      <c r="AA90" s="21"/>
      <c r="AB90" s="21"/>
      <c r="AC90" s="21"/>
      <c r="AD90" s="21"/>
    </row>
    <row r="91" spans="1:30" x14ac:dyDescent="0.2">
      <c r="R91" s="260"/>
      <c r="S91" s="21"/>
      <c r="T91" s="21"/>
      <c r="U91" s="263"/>
      <c r="V91" s="93"/>
      <c r="W91" s="21"/>
      <c r="X91" s="21"/>
      <c r="Y91" s="21"/>
      <c r="Z91" s="21"/>
      <c r="AA91" s="21"/>
      <c r="AB91" s="21"/>
      <c r="AC91" s="21"/>
      <c r="AD91" s="21"/>
    </row>
    <row r="92" spans="1:30" x14ac:dyDescent="0.2">
      <c r="R92" s="260"/>
      <c r="S92" s="80"/>
      <c r="T92" s="80"/>
      <c r="U92" s="199"/>
      <c r="V92" s="199"/>
      <c r="W92" s="21"/>
      <c r="X92" s="21"/>
      <c r="Y92" s="21"/>
      <c r="Z92" s="21"/>
      <c r="AA92" s="21"/>
      <c r="AB92" s="21"/>
      <c r="AC92" s="21"/>
      <c r="AD92" s="21"/>
    </row>
    <row r="93" spans="1:30" x14ac:dyDescent="0.2">
      <c r="R93" s="21"/>
      <c r="S93" s="21"/>
      <c r="T93" s="21"/>
      <c r="U93" s="93"/>
      <c r="V93" s="93"/>
      <c r="W93" s="21"/>
      <c r="X93" s="21"/>
      <c r="Y93" s="21"/>
      <c r="Z93" s="21"/>
      <c r="AA93" s="21"/>
      <c r="AB93" s="21"/>
      <c r="AC93" s="21"/>
      <c r="AD93" s="21"/>
    </row>
    <row r="94" spans="1:30" x14ac:dyDescent="0.2">
      <c r="R94" s="21"/>
      <c r="S94" s="80"/>
      <c r="T94" s="80"/>
      <c r="U94" s="199"/>
      <c r="V94" s="199"/>
      <c r="W94" s="21"/>
      <c r="X94" s="21"/>
      <c r="Y94" s="21"/>
      <c r="Z94" s="21"/>
      <c r="AA94" s="21"/>
      <c r="AB94" s="21"/>
      <c r="AC94" s="21"/>
      <c r="AD94" s="21"/>
    </row>
    <row r="95" spans="1:30" x14ac:dyDescent="0.2">
      <c r="R95" s="21"/>
      <c r="S95" s="21"/>
      <c r="T95" s="21"/>
      <c r="U95" s="21"/>
      <c r="V95" s="93"/>
      <c r="W95" s="21"/>
      <c r="X95" s="21"/>
      <c r="Y95" s="21"/>
      <c r="Z95" s="21"/>
      <c r="AA95" s="21"/>
      <c r="AB95" s="21"/>
      <c r="AC95" s="21"/>
      <c r="AD95" s="21"/>
    </row>
    <row r="96" spans="1:30" x14ac:dyDescent="0.2">
      <c r="R96" s="21"/>
      <c r="S96" s="21"/>
      <c r="T96" s="21"/>
      <c r="U96" s="21"/>
      <c r="V96" s="93"/>
      <c r="W96" s="21"/>
      <c r="X96" s="21"/>
      <c r="Y96" s="21"/>
      <c r="Z96" s="21"/>
      <c r="AA96" s="21"/>
      <c r="AB96" s="21"/>
      <c r="AC96" s="21"/>
      <c r="AD96" s="21"/>
    </row>
    <row r="97" spans="16:30" x14ac:dyDescent="0.2"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102" spans="16:30" x14ac:dyDescent="0.2">
      <c r="X102" s="192"/>
      <c r="Y102" s="192"/>
    </row>
    <row r="103" spans="16:30" x14ac:dyDescent="0.2">
      <c r="R103" s="192"/>
      <c r="S103" s="192"/>
      <c r="T103" s="192"/>
      <c r="U103" s="192"/>
      <c r="V103" s="192"/>
      <c r="W103" s="192"/>
    </row>
    <row r="104" spans="16:30" x14ac:dyDescent="0.2">
      <c r="R104" s="73"/>
    </row>
    <row r="105" spans="16:30" x14ac:dyDescent="0.2">
      <c r="P105" s="21"/>
      <c r="Q105" s="21"/>
      <c r="R105" s="21"/>
      <c r="S105" s="21"/>
      <c r="T105" s="21"/>
      <c r="U105" s="21"/>
    </row>
    <row r="106" spans="16:30" x14ac:dyDescent="0.2">
      <c r="P106" s="21"/>
      <c r="Q106" s="21"/>
      <c r="R106" s="16"/>
      <c r="S106" s="16"/>
      <c r="T106" s="21"/>
      <c r="U106" s="21"/>
    </row>
    <row r="107" spans="16:30" x14ac:dyDescent="0.2">
      <c r="P107" s="21"/>
      <c r="Q107" s="21"/>
      <c r="R107" s="21"/>
      <c r="S107" s="16"/>
      <c r="T107" s="21"/>
      <c r="U107" s="21"/>
    </row>
    <row r="108" spans="16:30" ht="15" x14ac:dyDescent="0.25">
      <c r="P108" s="112"/>
      <c r="Q108" s="112"/>
      <c r="R108" s="264"/>
      <c r="S108" s="264"/>
      <c r="T108" s="265"/>
      <c r="U108" s="21"/>
    </row>
    <row r="109" spans="16:30" x14ac:dyDescent="0.2">
      <c r="P109" s="112"/>
      <c r="Q109" s="112"/>
      <c r="R109" s="266"/>
      <c r="S109" s="266"/>
      <c r="T109" s="21"/>
      <c r="U109" s="21"/>
    </row>
    <row r="110" spans="16:30" ht="15" x14ac:dyDescent="0.25">
      <c r="P110" s="112"/>
      <c r="Q110" s="112"/>
      <c r="R110" s="267"/>
      <c r="S110" s="264"/>
      <c r="T110" s="21"/>
      <c r="U110" s="21"/>
    </row>
    <row r="111" spans="16:30" x14ac:dyDescent="0.2">
      <c r="P111" s="21"/>
      <c r="Q111" s="21"/>
      <c r="R111" s="93"/>
      <c r="S111" s="93"/>
      <c r="T111" s="21"/>
      <c r="U111" s="21"/>
    </row>
    <row r="112" spans="16:30" x14ac:dyDescent="0.2">
      <c r="P112" s="21"/>
      <c r="Q112" s="21"/>
      <c r="R112" s="93"/>
      <c r="S112" s="93"/>
      <c r="T112" s="93"/>
      <c r="U112" s="21"/>
    </row>
    <row r="113" spans="16:21" x14ac:dyDescent="0.2">
      <c r="P113" s="21"/>
      <c r="Q113" s="21"/>
      <c r="R113" s="21"/>
      <c r="S113" s="21"/>
      <c r="T113" s="21"/>
      <c r="U113" s="21"/>
    </row>
    <row r="240" spans="4:5" x14ac:dyDescent="0.2">
      <c r="D240" s="268"/>
      <c r="E240" s="268"/>
    </row>
    <row r="241" spans="4:5" x14ac:dyDescent="0.2">
      <c r="D241" s="268"/>
      <c r="E241" s="268"/>
    </row>
  </sheetData>
  <mergeCells count="8">
    <mergeCell ref="R86:R87"/>
    <mergeCell ref="R89:R92"/>
    <mergeCell ref="B5:D5"/>
    <mergeCell ref="E5:G5"/>
    <mergeCell ref="B6:D6"/>
    <mergeCell ref="E6:G6"/>
    <mergeCell ref="J37:N37"/>
    <mergeCell ref="R84:R85"/>
  </mergeCells>
  <pageMargins left="0.7" right="0.7" top="0.75" bottom="0.75" header="0.3" footer="0.3"/>
  <pageSetup scale="49" orientation="portrait" r:id="rId1"/>
  <rowBreaks count="1" manualBreakCount="1">
    <brk id="8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zoomScaleNormal="100" workbookViewId="0"/>
  </sheetViews>
  <sheetFormatPr defaultColWidth="9.140625" defaultRowHeight="12.75" x14ac:dyDescent="0.2"/>
  <cols>
    <col min="1" max="1" width="46.7109375" style="1" customWidth="1"/>
    <col min="2" max="2" width="25.85546875" style="1" customWidth="1"/>
    <col min="3" max="3" width="9.140625" style="1"/>
    <col min="4" max="4" width="11" style="1" customWidth="1"/>
    <col min="5" max="5" width="9.140625" style="1"/>
    <col min="6" max="6" width="17.7109375" style="1" customWidth="1"/>
    <col min="7" max="9" width="9.140625" style="1"/>
    <col min="10" max="10" width="16" style="1" customWidth="1"/>
    <col min="11" max="16384" width="9.140625" style="1"/>
  </cols>
  <sheetData>
    <row r="1" spans="1:10" x14ac:dyDescent="0.2">
      <c r="A1" s="270" t="s">
        <v>211</v>
      </c>
      <c r="B1" s="269"/>
    </row>
    <row r="2" spans="1:10" x14ac:dyDescent="0.2">
      <c r="A2" s="270" t="s">
        <v>212</v>
      </c>
      <c r="B2" s="269"/>
    </row>
    <row r="3" spans="1:10" x14ac:dyDescent="0.2">
      <c r="A3" s="381">
        <f>+'ESA FFELP(2)'!D7</f>
        <v>43708</v>
      </c>
      <c r="B3" s="269"/>
    </row>
    <row r="4" spans="1:10" x14ac:dyDescent="0.2">
      <c r="A4" s="270" t="s">
        <v>213</v>
      </c>
      <c r="B4" s="269"/>
    </row>
    <row r="5" spans="1:10" x14ac:dyDescent="0.2">
      <c r="F5" s="271"/>
      <c r="G5" s="272"/>
      <c r="H5" s="272"/>
      <c r="I5" s="272"/>
      <c r="J5" s="272"/>
    </row>
    <row r="7" spans="1:10" x14ac:dyDescent="0.2">
      <c r="A7" s="273" t="s">
        <v>214</v>
      </c>
    </row>
    <row r="9" spans="1:10" x14ac:dyDescent="0.2">
      <c r="A9" s="274" t="s">
        <v>215</v>
      </c>
      <c r="B9" s="382">
        <v>2630622.04</v>
      </c>
    </row>
    <row r="10" spans="1:10" x14ac:dyDescent="0.2">
      <c r="A10" s="274"/>
      <c r="B10" s="205"/>
    </row>
    <row r="11" spans="1:10" x14ac:dyDescent="0.2">
      <c r="A11" s="274" t="s">
        <v>216</v>
      </c>
      <c r="B11" s="205"/>
    </row>
    <row r="12" spans="1:10" x14ac:dyDescent="0.2">
      <c r="A12" s="274" t="s">
        <v>217</v>
      </c>
      <c r="B12" s="275">
        <v>90012265.219999999</v>
      </c>
    </row>
    <row r="13" spans="1:10" x14ac:dyDescent="0.2">
      <c r="A13" s="274" t="s">
        <v>218</v>
      </c>
      <c r="B13" s="383">
        <v>-9554878.9499999993</v>
      </c>
    </row>
    <row r="14" spans="1:10" x14ac:dyDescent="0.2">
      <c r="A14" s="274" t="s">
        <v>219</v>
      </c>
      <c r="B14" s="275">
        <f>SUM(B12:B13)</f>
        <v>80457386.269999996</v>
      </c>
    </row>
    <row r="15" spans="1:10" x14ac:dyDescent="0.2">
      <c r="A15" s="274"/>
      <c r="B15" s="275"/>
    </row>
    <row r="16" spans="1:10" x14ac:dyDescent="0.2">
      <c r="A16" s="274" t="s">
        <v>220</v>
      </c>
      <c r="B16" s="275">
        <v>3138821.81</v>
      </c>
    </row>
    <row r="17" spans="1:12" x14ac:dyDescent="0.2">
      <c r="A17" s="276" t="s">
        <v>221</v>
      </c>
      <c r="B17" s="384">
        <v>30943.79</v>
      </c>
    </row>
    <row r="18" spans="1:12" x14ac:dyDescent="0.2">
      <c r="A18" s="274" t="s">
        <v>222</v>
      </c>
      <c r="B18" s="275">
        <v>55624.72</v>
      </c>
      <c r="D18" s="277"/>
      <c r="H18" s="21"/>
    </row>
    <row r="19" spans="1:12" x14ac:dyDescent="0.2">
      <c r="A19" s="274" t="s">
        <v>223</v>
      </c>
      <c r="B19" s="278"/>
      <c r="K19" s="21"/>
    </row>
    <row r="20" spans="1:12" x14ac:dyDescent="0.2">
      <c r="A20" s="274"/>
      <c r="B20" s="279"/>
      <c r="K20" s="21"/>
      <c r="L20" s="21"/>
    </row>
    <row r="21" spans="1:12" ht="13.5" thickBot="1" x14ac:dyDescent="0.25">
      <c r="A21" s="273" t="s">
        <v>79</v>
      </c>
      <c r="B21" s="385">
        <f>B16+B17+B18+B19+B14+B9</f>
        <v>86313398.63000001</v>
      </c>
      <c r="J21" s="277"/>
      <c r="K21" s="112"/>
      <c r="L21" s="21"/>
    </row>
    <row r="22" spans="1:12" ht="13.5" thickTop="1" x14ac:dyDescent="0.2">
      <c r="A22" s="274"/>
      <c r="B22" s="280"/>
      <c r="C22" s="144"/>
      <c r="K22" s="112"/>
      <c r="L22" s="21"/>
    </row>
    <row r="23" spans="1:12" x14ac:dyDescent="0.2">
      <c r="B23" s="281"/>
      <c r="K23" s="112"/>
      <c r="L23" s="21"/>
    </row>
    <row r="24" spans="1:12" x14ac:dyDescent="0.2">
      <c r="A24" s="273" t="s">
        <v>224</v>
      </c>
      <c r="B24" s="281"/>
      <c r="K24" s="21"/>
      <c r="L24" s="21"/>
    </row>
    <row r="25" spans="1:12" x14ac:dyDescent="0.2">
      <c r="B25" s="281"/>
      <c r="L25" s="21"/>
    </row>
    <row r="26" spans="1:12" x14ac:dyDescent="0.2">
      <c r="A26" s="274" t="s">
        <v>225</v>
      </c>
      <c r="B26" s="275">
        <v>57168634.68</v>
      </c>
    </row>
    <row r="27" spans="1:12" x14ac:dyDescent="0.2">
      <c r="A27" s="274" t="s">
        <v>226</v>
      </c>
      <c r="B27" s="275">
        <v>220975.99</v>
      </c>
    </row>
    <row r="28" spans="1:12" x14ac:dyDescent="0.2">
      <c r="B28" s="282"/>
    </row>
    <row r="29" spans="1:12" ht="13.5" thickBot="1" x14ac:dyDescent="0.25">
      <c r="A29" s="274" t="s">
        <v>227</v>
      </c>
      <c r="B29" s="386">
        <f>SUM(B26:B28)</f>
        <v>57389610.670000002</v>
      </c>
    </row>
    <row r="30" spans="1:12" ht="13.5" thickTop="1" x14ac:dyDescent="0.2">
      <c r="B30" s="283"/>
    </row>
    <row r="31" spans="1:12" x14ac:dyDescent="0.2">
      <c r="A31" s="274" t="s">
        <v>228</v>
      </c>
      <c r="B31" s="278">
        <f>B21-B29</f>
        <v>28923787.960000008</v>
      </c>
    </row>
    <row r="32" spans="1:12" x14ac:dyDescent="0.2">
      <c r="B32" s="281"/>
    </row>
    <row r="33" spans="1:10" ht="13.5" thickBot="1" x14ac:dyDescent="0.25">
      <c r="A33" s="273" t="s">
        <v>229</v>
      </c>
      <c r="B33" s="385">
        <f>B21</f>
        <v>86313398.63000001</v>
      </c>
    </row>
    <row r="34" spans="1:10" ht="13.5" thickTop="1" x14ac:dyDescent="0.2">
      <c r="B34" s="281"/>
    </row>
    <row r="35" spans="1:10" x14ac:dyDescent="0.2">
      <c r="B35" s="143">
        <f>B21-B33</f>
        <v>0</v>
      </c>
    </row>
    <row r="36" spans="1:10" x14ac:dyDescent="0.2">
      <c r="B36" s="205"/>
    </row>
    <row r="37" spans="1:10" x14ac:dyDescent="0.2">
      <c r="A37" s="1" t="s">
        <v>230</v>
      </c>
    </row>
    <row r="38" spans="1:10" x14ac:dyDescent="0.2">
      <c r="A38" s="1" t="s">
        <v>231</v>
      </c>
    </row>
    <row r="43" spans="1:10" x14ac:dyDescent="0.2">
      <c r="J43" s="144"/>
    </row>
  </sheetData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ESA FFELP(2)</vt:lpstr>
      <vt:lpstr>ESA Collection and Waterfall(2)</vt:lpstr>
      <vt:lpstr>ESA Balance Sheet(2)</vt:lpstr>
      <vt:lpstr>'ESA Collection and Waterfall(2)'!Print_Area</vt:lpstr>
      <vt:lpstr>'ESA FFELP(2)'!Print_Area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Casseb</dc:creator>
  <cp:lastModifiedBy>Brenda Casseb</cp:lastModifiedBy>
  <dcterms:created xsi:type="dcterms:W3CDTF">2019-09-23T14:44:12Z</dcterms:created>
  <dcterms:modified xsi:type="dcterms:W3CDTF">2019-09-23T14:50:31Z</dcterms:modified>
</cp:coreProperties>
</file>