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B29" i="3"/>
  <c r="B31" i="3"/>
  <c r="B33" i="3"/>
  <c r="B35" i="3"/>
  <c r="A3" i="2"/>
  <c r="E5" i="2"/>
  <c r="A3" i="3"/>
  <c r="E17" i="1"/>
  <c r="H21" i="1"/>
  <c r="I21" i="1"/>
  <c r="J21" i="1"/>
  <c r="G28" i="1"/>
  <c r="G34" i="1"/>
  <c r="L34" i="1"/>
  <c r="G35" i="1"/>
  <c r="G36" i="1"/>
  <c r="G37" i="1"/>
  <c r="G38" i="1"/>
  <c r="G39" i="1"/>
  <c r="H46" i="1"/>
  <c r="H53" i="1"/>
  <c r="G53" i="1" s="1"/>
  <c r="G64" i="1"/>
  <c r="H66" i="1"/>
  <c r="G66" i="1" s="1"/>
  <c r="H68" i="1"/>
  <c r="A84" i="1"/>
  <c r="A93" i="1"/>
  <c r="A94" i="1"/>
  <c r="A95" i="1"/>
  <c r="A96" i="1"/>
  <c r="A97" i="1"/>
  <c r="A98" i="1"/>
  <c r="A99" i="1"/>
  <c r="G50" i="1" l="1"/>
  <c r="G47" i="1"/>
  <c r="G29" i="1"/>
  <c r="G68" i="1"/>
  <c r="G46" i="1"/>
  <c r="G30" i="1"/>
  <c r="E6" i="2"/>
  <c r="N11" i="2" l="1"/>
  <c r="K17" i="1" l="1"/>
  <c r="L17" i="1" l="1"/>
  <c r="K21" i="1"/>
  <c r="L21" i="1" l="1"/>
  <c r="H72" i="1" l="1"/>
  <c r="G72" i="1"/>
  <c r="H74" i="1"/>
  <c r="H78" i="1"/>
  <c r="M17" i="1"/>
  <c r="M21" i="1" s="1"/>
  <c r="G74" i="1" l="1"/>
</calcChain>
</file>

<file path=xl/sharedStrings.xml><?xml version="1.0" encoding="utf-8"?>
<sst xmlns="http://schemas.openxmlformats.org/spreadsheetml/2006/main" count="333" uniqueCount="242">
  <si>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</si>
  <si>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 xml:space="preserve">             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</si>
  <si>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</si>
  <si>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</si>
  <si>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</si>
  <si>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</si>
  <si>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</si>
  <si>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</si>
  <si>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</si>
  <si>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</si>
  <si>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</si>
  <si>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</si>
  <si>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</si>
  <si>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</si>
  <si>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</si>
  <si>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</si>
  <si>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</si>
  <si>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</si>
  <si>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</si>
  <si>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</si>
  <si>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</si>
  <si>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</si>
  <si>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</si>
  <si>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</si>
  <si>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</si>
  <si>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</si>
  <si>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</si>
  <si>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</si>
  <si>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</si>
  <si>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</si>
  <si>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</si>
  <si>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</si>
  <si>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</si>
  <si>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</si>
  <si>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</si>
  <si>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</si>
  <si>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</si>
  <si>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</si>
  <si>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</si>
  <si>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</si>
  <si>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</si>
  <si>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</si>
  <si>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</si>
  <si>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</si>
  <si>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</si>
  <si>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</si>
  <si>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 xml:space="preserve"> Ending </t>
  </si>
  <si>
    <t xml:space="preserve"> Beginning 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</si>
  <si>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</si>
  <si>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</si>
  <si>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</si>
  <si>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</si>
  <si>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</si>
  <si>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</si>
  <si>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</si>
  <si>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</si>
  <si>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</si>
  <si>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</si>
  <si>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</si>
  <si>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</si>
  <si>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</si>
  <si>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</si>
  <si>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>Grace</t>
  </si>
  <si>
    <t>In School</t>
  </si>
  <si>
    <t xml:space="preserve">Pool Balance (Includes Accrued Int. to be Capitalized) </t>
  </si>
  <si>
    <t>Portfolio by Loan Status</t>
  </si>
  <si>
    <t>(a)  Pool Balance for parity includes all accrued interest, including any interest to be capitalized.</t>
  </si>
  <si>
    <t>Total Parity %</t>
  </si>
  <si>
    <t xml:space="preserve">                           -  </t>
  </si>
  <si>
    <t xml:space="preserve">                               -  </t>
  </si>
  <si>
    <t xml:space="preserve">                                 -  </t>
  </si>
  <si>
    <t>Great Lakes</t>
  </si>
  <si>
    <t>GSFC</t>
  </si>
  <si>
    <t>Total Liabilities</t>
  </si>
  <si>
    <t>PHEAA</t>
  </si>
  <si>
    <t>Note Outstanding Class B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</si>
  <si>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</si>
  <si>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</si>
  <si>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</si>
  <si>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</si>
  <si>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</si>
  <si>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</si>
  <si>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</si>
  <si>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</si>
  <si>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</si>
  <si>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</si>
  <si>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</si>
  <si>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Assets</t>
  </si>
  <si>
    <t>Current Lifetime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</si>
  <si>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</si>
  <si>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</si>
  <si>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</si>
  <si>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</si>
  <si>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</si>
  <si>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</si>
  <si>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</si>
  <si>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</si>
  <si>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</si>
  <si>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</si>
  <si>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</si>
  <si>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</si>
  <si>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</si>
  <si>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</si>
  <si>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</si>
  <si>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</si>
  <si>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</si>
  <si>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</si>
  <si>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</si>
  <si>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</si>
  <si>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</si>
  <si>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</si>
  <si>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</si>
  <si>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</si>
  <si>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</si>
  <si>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</si>
  <si>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</si>
  <si>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</si>
  <si>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</si>
  <si>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</si>
  <si>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</si>
  <si>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</si>
  <si>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281380AA3</t>
  </si>
  <si>
    <t>2012-1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</si>
  <si>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</si>
  <si>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</si>
  <si>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</si>
  <si>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</si>
  <si>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</si>
  <si>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</si>
  <si>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</si>
  <si>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</si>
  <si>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</si>
  <si>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</si>
  <si>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</si>
  <si>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</si>
  <si>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</si>
  <si>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</si>
  <si>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</si>
  <si>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</si>
  <si>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</si>
  <si>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</si>
  <si>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</si>
  <si>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</si>
  <si>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</si>
  <si>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</si>
  <si>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Collection Period </t>
  </si>
  <si>
    <t>Distribution Date</t>
  </si>
  <si>
    <t>Indenture No. 2, LLC</t>
  </si>
  <si>
    <t>Deal Name</t>
  </si>
  <si>
    <t>Edsouth Services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</si>
  <si>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</si>
  <si>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</si>
  <si>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</si>
  <si>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</si>
  <si>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</si>
  <si>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</si>
  <si>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</si>
  <si>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</si>
  <si>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</si>
  <si>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</si>
  <si>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</si>
  <si>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</si>
  <si>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</si>
  <si>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</si>
  <si>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A</t>
  </si>
  <si>
    <t>Principal and Interest Distributions</t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</si>
  <si>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</si>
  <si>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</si>
  <si>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</si>
  <si>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</si>
  <si>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</si>
  <si>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</si>
  <si>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</si>
  <si>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</si>
  <si>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</si>
  <si>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t>First</t>
    </r>
    <r>
      <rPr>
        <sz val="10"/>
        <rFont val="Arial"/>
        <family val="2"/>
      </rPr>
      <t>: Deposits to Department Reserve Fund</t>
    </r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</si>
  <si>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</si>
  <si>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</si>
  <si>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</si>
  <si>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</si>
  <si>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</si>
  <si>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</si>
  <si>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</si>
  <si>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</si>
  <si>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</si>
  <si>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</si>
  <si>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</si>
  <si>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day of the collection period.</t>
  </si>
  <si>
    <t xml:space="preserve">   Current period borrower recoveries ($)</t>
  </si>
  <si>
    <t xml:space="preserve">(a) Cash collections represent amounts received and posted in the Trust accounts as of the last </t>
  </si>
  <si>
    <t xml:space="preserve">   Current period payments (recoveries) from Guarantor ($)</t>
  </si>
  <si>
    <t xml:space="preserve">   Cumulative Default (% of Repayment ending balances) </t>
  </si>
  <si>
    <t xml:space="preserve">   Cumulative Default (% of original pool balance) </t>
  </si>
  <si>
    <t xml:space="preserve">Other Amounts Received in Collection </t>
  </si>
  <si>
    <t xml:space="preserve">   Cumulative Defaults ($)</t>
  </si>
  <si>
    <t>All Fees</t>
  </si>
  <si>
    <t xml:space="preserve">   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</si>
  <si>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</si>
  <si>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</si>
  <si>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</si>
  <si>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</si>
  <si>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</si>
  <si>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</si>
  <si>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</si>
  <si>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</si>
  <si>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</si>
  <si>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</si>
  <si>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</si>
  <si>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</si>
  <si>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</si>
  <si>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</si>
  <si>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</si>
  <si>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</si>
  <si>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Servicing Fees</t>
  </si>
  <si>
    <t>Collection Amount Received</t>
  </si>
  <si>
    <t xml:space="preserve">   Indenture Trustee Fees</t>
  </si>
  <si>
    <t>Fees Due for Current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</si>
  <si>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</si>
  <si>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Collection Period</t>
  </si>
  <si>
    <t>-  Indenture No 2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</si>
  <si>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</si>
  <si>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</si>
  <si>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</si>
  <si>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</si>
  <si>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</si>
  <si>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</si>
  <si>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Other Accounts Payable &amp; Accrued Expenses</t>
  </si>
  <si>
    <t>Notes Payable, Net</t>
  </si>
  <si>
    <t>LIABILITIES AND NET ASSETS</t>
  </si>
  <si>
    <t>Pending Loans</t>
  </si>
  <si>
    <t>Other Receivables</t>
  </si>
  <si>
    <t>A/R Government Interest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</si>
  <si>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</si>
  <si>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</si>
  <si>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</si>
  <si>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</si>
  <si>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>Assets Held by Trustee</t>
  </si>
  <si>
    <t>Cash</t>
  </si>
  <si>
    <t>ASSETS</t>
  </si>
  <si>
    <t>Unaudited</t>
  </si>
  <si>
    <t>Balance Sheet</t>
  </si>
  <si>
    <t>INDENTURE NO. 2,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</si>
</sst>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_(* #,##0.00_);_(* \(#,##0.00\);_(* &quot;-&quot;_);_(@_)"/>
    <numFmt numFmtId="167" formatCode="0.00000%"/>
    <numFmt numFmtId="168" formatCode="0.000_)"/>
    <numFmt numFmtId="169" formatCode="_([$€-2]* #,##0.00_);_([$€-2]* \(#,##0.00\);_([$€-2]* &quot;-&quot;??_)"/>
    <numFmt numFmtId="170" formatCode="#,###,##0.00;\(#,###,##0.00\)"/>
    <numFmt numFmtId="171" formatCode="&quot;$&quot;#,###,##0.00;\(&quot;$&quot;#,###,##0.00\)"/>
    <numFmt numFmtId="172" formatCode="#,##0.00%;\(#,##0.00%\)"/>
    <numFmt numFmtId="173" formatCode="0.00_)"/>
    <numFmt numFmtId="174" formatCode="&quot;$&quot;#,##0.0_);\(&quot;$&quot;#,##0.0\)"/>
    <numFmt numFmtId="175" formatCode="0.000000%"/>
    <numFmt numFmtId="176" formatCode="[$-409]mmmm\ d\,\ yyyy;@"/>
  </numFmts>
  <fonts count="16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9"/>
      <name val="Segoe U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10"/>
      <color indexed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3622">
    <xf numFmtId="0" fontId="0" fillId="0" borderId="0"/>
    <xf numFmtId="0" fontId="31" fillId="33" borderId="0"/>
    <xf numFmtId="49" fontId="32" fillId="34" borderId="0">
      <alignment horizontal="left" vertical="top" wrapText="1"/>
    </xf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3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12" borderId="0" applyNumberFormat="0" applyBorder="0" applyAlignment="0" applyProtection="0"/>
    <xf numFmtId="0" fontId="40" fillId="46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38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40" fillId="42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50" borderId="0" applyNumberFormat="0" applyBorder="0" applyAlignment="0" applyProtection="0"/>
    <xf numFmtId="0" fontId="39" fillId="39" borderId="0" applyNumberFormat="0" applyBorder="0" applyAlignment="0" applyProtection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40" fillId="37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37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40" fillId="47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3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32" borderId="0" applyNumberFormat="0" applyBorder="0" applyAlignment="0" applyProtection="0"/>
    <xf numFmtId="0" fontId="40" fillId="47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39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5" borderId="0" applyNumberFormat="0" applyBorder="0" applyAlignment="0" applyProtection="0"/>
    <xf numFmtId="0" fontId="39" fillId="53" borderId="0" applyNumberFormat="0" applyBorder="0" applyAlignment="0" applyProtection="0"/>
    <xf numFmtId="0" fontId="38" fillId="53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38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40" fillId="44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6" borderId="0" applyNumberFormat="0" applyBorder="0" applyAlignment="0" applyProtection="0"/>
    <xf numFmtId="0" fontId="38" fillId="56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17" borderId="0" applyNumberFormat="0" applyBorder="0" applyAlignment="0" applyProtection="0"/>
    <xf numFmtId="0" fontId="40" fillId="48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8" borderId="0" applyNumberFormat="0" applyBorder="0" applyAlignment="0" applyProtection="0"/>
    <xf numFmtId="0" fontId="39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40" fillId="57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8" borderId="0" applyNumberFormat="0" applyBorder="0" applyAlignment="0" applyProtection="0"/>
    <xf numFmtId="0" fontId="39" fillId="51" borderId="0" applyNumberFormat="0" applyBorder="0" applyAlignment="0" applyProtection="0"/>
    <xf numFmtId="0" fontId="38" fillId="5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8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9" borderId="0" applyNumberFormat="0" applyBorder="0" applyAlignment="0" applyProtection="0"/>
    <xf numFmtId="0" fontId="40" fillId="58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0" applyNumberFormat="0" applyBorder="0" applyAlignment="0" applyProtection="0"/>
    <xf numFmtId="0" fontId="39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7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51" applyNumberFormat="0" applyAlignment="0" applyProtection="0"/>
    <xf numFmtId="0" fontId="46" fillId="47" borderId="51" applyNumberFormat="0" applyAlignment="0" applyProtection="0"/>
    <xf numFmtId="0" fontId="11" fillId="6" borderId="4" applyNumberFormat="0" applyAlignment="0" applyProtection="0"/>
    <xf numFmtId="0" fontId="46" fillId="47" borderId="51" applyNumberFormat="0" applyAlignment="0" applyProtection="0"/>
    <xf numFmtId="0" fontId="47" fillId="47" borderId="51" applyNumberFormat="0" applyAlignment="0" applyProtection="0"/>
    <xf numFmtId="0" fontId="48" fillId="6" borderId="4" applyNumberFormat="0" applyAlignment="0" applyProtection="0"/>
    <xf numFmtId="0" fontId="45" fillId="47" borderId="51" applyNumberFormat="0" applyAlignment="0" applyProtection="0"/>
    <xf numFmtId="0" fontId="47" fillId="47" borderId="51" applyNumberFormat="0" applyAlignment="0" applyProtection="0"/>
    <xf numFmtId="0" fontId="45" fillId="47" borderId="51" applyNumberFormat="0" applyAlignment="0" applyProtection="0"/>
    <xf numFmtId="0" fontId="45" fillId="47" borderId="51" applyNumberFormat="0" applyAlignment="0" applyProtection="0"/>
    <xf numFmtId="0" fontId="11" fillId="6" borderId="4" applyNumberFormat="0" applyAlignment="0" applyProtection="0"/>
    <xf numFmtId="0" fontId="49" fillId="33" borderId="51" applyNumberFormat="0" applyAlignment="0" applyProtection="0"/>
    <xf numFmtId="0" fontId="46" fillId="47" borderId="51" applyNumberFormat="0" applyAlignment="0" applyProtection="0"/>
    <xf numFmtId="0" fontId="46" fillId="47" borderId="51" applyNumberFormat="0" applyAlignment="0" applyProtection="0"/>
    <xf numFmtId="0" fontId="45" fillId="47" borderId="51" applyNumberFormat="0" applyAlignment="0" applyProtection="0"/>
    <xf numFmtId="0" fontId="49" fillId="33" borderId="51" applyNumberFormat="0" applyAlignment="0" applyProtection="0"/>
    <xf numFmtId="0" fontId="45" fillId="47" borderId="51" applyNumberFormat="0" applyAlignment="0" applyProtection="0"/>
    <xf numFmtId="0" fontId="49" fillId="33" borderId="51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50" fillId="59" borderId="52" applyNumberFormat="0" applyAlignment="0" applyProtection="0"/>
    <xf numFmtId="0" fontId="51" fillId="59" borderId="52" applyNumberFormat="0" applyAlignment="0" applyProtection="0"/>
    <xf numFmtId="0" fontId="13" fillId="7" borderId="7" applyNumberFormat="0" applyAlignment="0" applyProtection="0"/>
    <xf numFmtId="0" fontId="52" fillId="59" borderId="52" applyNumberFormat="0" applyAlignment="0" applyProtection="0"/>
    <xf numFmtId="0" fontId="53" fillId="7" borderId="7" applyNumberFormat="0" applyAlignment="0" applyProtection="0"/>
    <xf numFmtId="0" fontId="13" fillId="7" borderId="7" applyNumberFormat="0" applyAlignment="0" applyProtection="0"/>
    <xf numFmtId="0" fontId="51" fillId="59" borderId="52" applyNumberFormat="0" applyAlignment="0" applyProtection="0"/>
    <xf numFmtId="0" fontId="50" fillId="59" borderId="52" applyNumberFormat="0" applyAlignment="0" applyProtection="0"/>
    <xf numFmtId="0" fontId="13" fillId="7" borderId="7" applyNumberFormat="0" applyAlignment="0" applyProtection="0"/>
    <xf numFmtId="0" fontId="53" fillId="7" borderId="7" applyNumberFormat="0" applyAlignment="0" applyProtection="0"/>
    <xf numFmtId="0" fontId="54" fillId="60" borderId="0">
      <alignment horizontal="left"/>
    </xf>
    <xf numFmtId="0" fontId="55" fillId="60" borderId="0">
      <alignment horizontal="right"/>
    </xf>
    <xf numFmtId="0" fontId="56" fillId="33" borderId="0">
      <alignment horizontal="center"/>
    </xf>
    <xf numFmtId="0" fontId="55" fillId="60" borderId="0">
      <alignment horizontal="right"/>
    </xf>
    <xf numFmtId="0" fontId="57" fillId="33" borderId="0">
      <alignment horizontal="left"/>
    </xf>
    <xf numFmtId="168" fontId="58" fillId="0" borderId="0"/>
    <xf numFmtId="168" fontId="58" fillId="0" borderId="0"/>
    <xf numFmtId="168" fontId="58" fillId="0" borderId="0"/>
    <xf numFmtId="168" fontId="58" fillId="0" borderId="0"/>
    <xf numFmtId="168" fontId="58" fillId="0" borderId="0"/>
    <xf numFmtId="168" fontId="58" fillId="0" borderId="0"/>
    <xf numFmtId="168" fontId="58" fillId="0" borderId="0"/>
    <xf numFmtId="168" fontId="58" fillId="0" borderId="0"/>
    <xf numFmtId="41" fontId="5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5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ill="0" applyBorder="0" applyProtection="0">
      <alignment horizontal="left"/>
    </xf>
    <xf numFmtId="170" fontId="76" fillId="0" borderId="0"/>
    <xf numFmtId="171" fontId="76" fillId="0" borderId="0"/>
    <xf numFmtId="172" fontId="76" fillId="0" borderId="0"/>
    <xf numFmtId="0" fontId="77" fillId="40" borderId="0" applyNumberFormat="0" applyBorder="0" applyAlignment="0" applyProtection="0"/>
    <xf numFmtId="0" fontId="78" fillId="40" borderId="0" applyNumberFormat="0" applyBorder="0" applyAlignment="0" applyProtection="0"/>
    <xf numFmtId="0" fontId="6" fillId="2" borderId="0" applyNumberFormat="0" applyBorder="0" applyAlignment="0" applyProtection="0"/>
    <xf numFmtId="0" fontId="79" fillId="40" borderId="0" applyNumberFormat="0" applyBorder="0" applyAlignment="0" applyProtection="0"/>
    <xf numFmtId="0" fontId="80" fillId="2" borderId="0" applyNumberFormat="0" applyBorder="0" applyAlignment="0" applyProtection="0"/>
    <xf numFmtId="0" fontId="6" fillId="2" borderId="0" applyNumberFormat="0" applyBorder="0" applyAlignment="0" applyProtection="0"/>
    <xf numFmtId="0" fontId="78" fillId="43" borderId="0" applyNumberFormat="0" applyBorder="0" applyAlignment="0" applyProtection="0"/>
    <xf numFmtId="0" fontId="78" fillId="40" borderId="0" applyNumberFormat="0" applyBorder="0" applyAlignment="0" applyProtection="0"/>
    <xf numFmtId="0" fontId="77" fillId="40" borderId="0" applyNumberFormat="0" applyBorder="0" applyAlignment="0" applyProtection="0"/>
    <xf numFmtId="0" fontId="6" fillId="2" borderId="0" applyNumberFormat="0" applyBorder="0" applyAlignment="0" applyProtection="0"/>
    <xf numFmtId="0" fontId="80" fillId="2" borderId="0" applyNumberFormat="0" applyBorder="0" applyAlignment="0" applyProtection="0"/>
    <xf numFmtId="14" fontId="19" fillId="61" borderId="11">
      <alignment horizontal="center" vertical="center" wrapText="1"/>
    </xf>
    <xf numFmtId="0" fontId="81" fillId="0" borderId="53" applyNumberFormat="0" applyFill="0" applyAlignment="0" applyProtection="0"/>
    <xf numFmtId="0" fontId="82" fillId="0" borderId="53" applyNumberFormat="0" applyFill="0" applyAlignment="0" applyProtection="0"/>
    <xf numFmtId="0" fontId="3" fillId="0" borderId="1" applyNumberFormat="0" applyFill="0" applyAlignment="0" applyProtection="0"/>
    <xf numFmtId="0" fontId="83" fillId="0" borderId="54" applyNumberFormat="0" applyFill="0" applyAlignment="0" applyProtection="0"/>
    <xf numFmtId="0" fontId="84" fillId="0" borderId="1" applyNumberFormat="0" applyFill="0" applyAlignment="0" applyProtection="0"/>
    <xf numFmtId="0" fontId="3" fillId="0" borderId="1" applyNumberFormat="0" applyFill="0" applyAlignment="0" applyProtection="0"/>
    <xf numFmtId="0" fontId="85" fillId="0" borderId="55" applyNumberFormat="0" applyFill="0" applyAlignment="0" applyProtection="0"/>
    <xf numFmtId="0" fontId="82" fillId="0" borderId="53" applyNumberFormat="0" applyFill="0" applyAlignment="0" applyProtection="0"/>
    <xf numFmtId="0" fontId="81" fillId="0" borderId="53" applyNumberFormat="0" applyFill="0" applyAlignment="0" applyProtection="0"/>
    <xf numFmtId="0" fontId="3" fillId="0" borderId="1" applyNumberFormat="0" applyFill="0" applyAlignment="0" applyProtection="0"/>
    <xf numFmtId="0" fontId="84" fillId="0" borderId="1" applyNumberFormat="0" applyFill="0" applyAlignment="0" applyProtection="0"/>
    <xf numFmtId="0" fontId="86" fillId="0" borderId="56" applyNumberFormat="0" applyFill="0" applyAlignment="0" applyProtection="0"/>
    <xf numFmtId="0" fontId="87" fillId="0" borderId="56" applyNumberFormat="0" applyFill="0" applyAlignment="0" applyProtection="0"/>
    <xf numFmtId="0" fontId="4" fillId="0" borderId="2" applyNumberFormat="0" applyFill="0" applyAlignment="0" applyProtection="0"/>
    <xf numFmtId="0" fontId="88" fillId="0" borderId="57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0" fontId="90" fillId="0" borderId="58" applyNumberFormat="0" applyFill="0" applyAlignment="0" applyProtection="0"/>
    <xf numFmtId="0" fontId="87" fillId="0" borderId="56" applyNumberFormat="0" applyFill="0" applyAlignment="0" applyProtection="0"/>
    <xf numFmtId="0" fontId="86" fillId="0" borderId="56" applyNumberFormat="0" applyFill="0" applyAlignment="0" applyProtection="0"/>
    <xf numFmtId="0" fontId="4" fillId="0" borderId="2" applyNumberFormat="0" applyFill="0" applyAlignment="0" applyProtection="0"/>
    <xf numFmtId="0" fontId="89" fillId="0" borderId="2" applyNumberFormat="0" applyFill="0" applyAlignment="0" applyProtection="0"/>
    <xf numFmtId="0" fontId="91" fillId="0" borderId="59" applyNumberFormat="0" applyFill="0" applyAlignment="0" applyProtection="0"/>
    <xf numFmtId="0" fontId="92" fillId="0" borderId="59" applyNumberFormat="0" applyFill="0" applyAlignment="0" applyProtection="0"/>
    <xf numFmtId="0" fontId="5" fillId="0" borderId="3" applyNumberFormat="0" applyFill="0" applyAlignment="0" applyProtection="0"/>
    <xf numFmtId="0" fontId="93" fillId="0" borderId="60" applyNumberFormat="0" applyFill="0" applyAlignment="0" applyProtection="0"/>
    <xf numFmtId="0" fontId="94" fillId="0" borderId="3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91" fillId="0" borderId="59" applyNumberFormat="0" applyFill="0" applyAlignment="0" applyProtection="0"/>
    <xf numFmtId="0" fontId="5" fillId="0" borderId="3" applyNumberFormat="0" applyFill="0" applyAlignment="0" applyProtection="0"/>
    <xf numFmtId="0" fontId="95" fillId="0" borderId="61" applyNumberFormat="0" applyFill="0" applyAlignment="0" applyProtection="0"/>
    <xf numFmtId="0" fontId="92" fillId="0" borderId="59" applyNumberFormat="0" applyFill="0" applyAlignment="0" applyProtection="0"/>
    <xf numFmtId="0" fontId="91" fillId="0" borderId="59" applyNumberFormat="0" applyFill="0" applyAlignment="0" applyProtection="0"/>
    <xf numFmtId="0" fontId="5" fillId="0" borderId="3" applyNumberFormat="0" applyFill="0" applyAlignment="0" applyProtection="0"/>
    <xf numFmtId="0" fontId="94" fillId="0" borderId="3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4" fontId="19" fillId="61" borderId="11">
      <alignment horizontal="center" vertic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42" borderId="51" applyNumberFormat="0" applyAlignment="0" applyProtection="0"/>
    <xf numFmtId="0" fontId="101" fillId="42" borderId="51" applyNumberFormat="0" applyAlignment="0" applyProtection="0"/>
    <xf numFmtId="0" fontId="9" fillId="5" borderId="4" applyNumberFormat="0" applyAlignment="0" applyProtection="0"/>
    <xf numFmtId="0" fontId="101" fillId="42" borderId="51" applyNumberFormat="0" applyAlignment="0" applyProtection="0"/>
    <xf numFmtId="0" fontId="102" fillId="42" borderId="51" applyNumberFormat="0" applyAlignment="0" applyProtection="0"/>
    <xf numFmtId="0" fontId="103" fillId="5" borderId="4" applyNumberFormat="0" applyAlignment="0" applyProtection="0"/>
    <xf numFmtId="0" fontId="100" fillId="42" borderId="51" applyNumberFormat="0" applyAlignment="0" applyProtection="0"/>
    <xf numFmtId="0" fontId="102" fillId="42" borderId="51" applyNumberFormat="0" applyAlignment="0" applyProtection="0"/>
    <xf numFmtId="0" fontId="100" fillId="42" borderId="51" applyNumberFormat="0" applyAlignment="0" applyProtection="0"/>
    <xf numFmtId="0" fontId="100" fillId="42" borderId="51" applyNumberFormat="0" applyAlignment="0" applyProtection="0"/>
    <xf numFmtId="0" fontId="9" fillId="5" borderId="4" applyNumberFormat="0" applyAlignment="0" applyProtection="0"/>
    <xf numFmtId="0" fontId="101" fillId="46" borderId="51" applyNumberFormat="0" applyAlignment="0" applyProtection="0"/>
    <xf numFmtId="0" fontId="101" fillId="42" borderId="51" applyNumberFormat="0" applyAlignment="0" applyProtection="0"/>
    <xf numFmtId="0" fontId="101" fillId="42" borderId="51" applyNumberFormat="0" applyAlignment="0" applyProtection="0"/>
    <xf numFmtId="0" fontId="100" fillId="42" borderId="51" applyNumberFormat="0" applyAlignment="0" applyProtection="0"/>
    <xf numFmtId="0" fontId="101" fillId="46" borderId="51" applyNumberFormat="0" applyAlignment="0" applyProtection="0"/>
    <xf numFmtId="0" fontId="100" fillId="42" borderId="51" applyNumberFormat="0" applyAlignment="0" applyProtection="0"/>
    <xf numFmtId="0" fontId="101" fillId="46" borderId="51" applyNumberFormat="0" applyAlignment="0" applyProtection="0"/>
    <xf numFmtId="0" fontId="9" fillId="5" borderId="4" applyNumberFormat="0" applyAlignment="0" applyProtection="0"/>
    <xf numFmtId="0" fontId="103" fillId="5" borderId="4" applyNumberFormat="0" applyAlignment="0" applyProtection="0"/>
    <xf numFmtId="0" fontId="54" fillId="60" borderId="0">
      <alignment horizontal="left"/>
    </xf>
    <xf numFmtId="0" fontId="104" fillId="33" borderId="0">
      <alignment horizontal="left"/>
    </xf>
    <xf numFmtId="0" fontId="105" fillId="0" borderId="62" applyNumberFormat="0" applyFill="0" applyAlignment="0" applyProtection="0"/>
    <xf numFmtId="0" fontId="106" fillId="0" borderId="62" applyNumberFormat="0" applyFill="0" applyAlignment="0" applyProtection="0"/>
    <xf numFmtId="0" fontId="12" fillId="0" borderId="6" applyNumberFormat="0" applyFill="0" applyAlignment="0" applyProtection="0"/>
    <xf numFmtId="0" fontId="107" fillId="0" borderId="62" applyNumberFormat="0" applyFill="0" applyAlignment="0" applyProtection="0"/>
    <xf numFmtId="0" fontId="108" fillId="0" borderId="6" applyNumberFormat="0" applyFill="0" applyAlignment="0" applyProtection="0"/>
    <xf numFmtId="0" fontId="12" fillId="0" borderId="6" applyNumberFormat="0" applyFill="0" applyAlignment="0" applyProtection="0"/>
    <xf numFmtId="0" fontId="109" fillId="0" borderId="63" applyNumberFormat="0" applyFill="0" applyAlignment="0" applyProtection="0"/>
    <xf numFmtId="0" fontId="106" fillId="0" borderId="62" applyNumberFormat="0" applyFill="0" applyAlignment="0" applyProtection="0"/>
    <xf numFmtId="0" fontId="105" fillId="0" borderId="62" applyNumberFormat="0" applyFill="0" applyAlignment="0" applyProtection="0"/>
    <xf numFmtId="0" fontId="12" fillId="0" borderId="6" applyNumberFormat="0" applyFill="0" applyAlignment="0" applyProtection="0"/>
    <xf numFmtId="0" fontId="108" fillId="0" borderId="6" applyNumberFormat="0" applyFill="0" applyAlignment="0" applyProtection="0"/>
    <xf numFmtId="0" fontId="110" fillId="46" borderId="0" applyNumberFormat="0" applyBorder="0" applyAlignment="0" applyProtection="0"/>
    <xf numFmtId="0" fontId="111" fillId="46" borderId="0" applyNumberFormat="0" applyBorder="0" applyAlignment="0" applyProtection="0"/>
    <xf numFmtId="0" fontId="8" fillId="4" borderId="0" applyNumberFormat="0" applyBorder="0" applyAlignment="0" applyProtection="0"/>
    <xf numFmtId="0" fontId="112" fillId="46" borderId="0" applyNumberFormat="0" applyBorder="0" applyAlignment="0" applyProtection="0"/>
    <xf numFmtId="0" fontId="113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6" borderId="0" applyNumberFormat="0" applyBorder="0" applyAlignment="0" applyProtection="0"/>
    <xf numFmtId="0" fontId="111" fillId="46" borderId="0" applyNumberFormat="0" applyBorder="0" applyAlignment="0" applyProtection="0"/>
    <xf numFmtId="0" fontId="110" fillId="46" borderId="0" applyNumberFormat="0" applyBorder="0" applyAlignment="0" applyProtection="0"/>
    <xf numFmtId="0" fontId="8" fillId="4" borderId="0" applyNumberFormat="0" applyBorder="0" applyAlignment="0" applyProtection="0"/>
    <xf numFmtId="0" fontId="113" fillId="4" borderId="0" applyNumberFormat="0" applyBorder="0" applyAlignment="0" applyProtection="0"/>
    <xf numFmtId="37" fontId="115" fillId="0" borderId="0"/>
    <xf numFmtId="173" fontId="1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8" fillId="0" borderId="0" applyAlignment="0"/>
    <xf numFmtId="0" fontId="118" fillId="0" borderId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8" fillId="0" borderId="0"/>
    <xf numFmtId="0" fontId="1" fillId="0" borderId="0"/>
    <xf numFmtId="0" fontId="119" fillId="0" borderId="0"/>
    <xf numFmtId="0" fontId="18" fillId="0" borderId="0"/>
    <xf numFmtId="0" fontId="1" fillId="0" borderId="0"/>
    <xf numFmtId="0" fontId="33" fillId="0" borderId="0"/>
    <xf numFmtId="0" fontId="62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69" fillId="0" borderId="0"/>
    <xf numFmtId="0" fontId="64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61" fillId="0" borderId="0"/>
    <xf numFmtId="0" fontId="1" fillId="0" borderId="0"/>
    <xf numFmtId="0" fontId="7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5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 applyAlignment="0"/>
    <xf numFmtId="0" fontId="118" fillId="0" borderId="0" applyAlignment="0"/>
    <xf numFmtId="0" fontId="18" fillId="0" borderId="0"/>
    <xf numFmtId="0" fontId="6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18" fillId="0" borderId="0" applyAlignment="0"/>
    <xf numFmtId="0" fontId="118" fillId="0" borderId="0" applyAlignment="0"/>
    <xf numFmtId="0" fontId="18" fillId="0" borderId="0"/>
    <xf numFmtId="0" fontId="118" fillId="0" borderId="0" applyAlignment="0"/>
    <xf numFmtId="0" fontId="118" fillId="0" borderId="0" applyAlignment="0"/>
    <xf numFmtId="0" fontId="118" fillId="0" borderId="0" applyAlignment="0"/>
    <xf numFmtId="0" fontId="118" fillId="0" borderId="0" applyAlignment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5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36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35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8" borderId="64" applyNumberFormat="0" applyFont="0" applyAlignment="0" applyProtection="0"/>
    <xf numFmtId="0" fontId="18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4" fillId="47" borderId="65" applyNumberFormat="0" applyAlignment="0" applyProtection="0"/>
    <xf numFmtId="0" fontId="125" fillId="47" borderId="65" applyNumberFormat="0" applyAlignment="0" applyProtection="0"/>
    <xf numFmtId="0" fontId="10" fillId="6" borderId="5" applyNumberFormat="0" applyAlignment="0" applyProtection="0"/>
    <xf numFmtId="0" fontId="125" fillId="47" borderId="65" applyNumberFormat="0" applyAlignment="0" applyProtection="0"/>
    <xf numFmtId="0" fontId="126" fillId="47" borderId="65" applyNumberFormat="0" applyAlignment="0" applyProtection="0"/>
    <xf numFmtId="0" fontId="127" fillId="6" borderId="5" applyNumberFormat="0" applyAlignment="0" applyProtection="0"/>
    <xf numFmtId="0" fontId="124" fillId="47" borderId="65" applyNumberFormat="0" applyAlignment="0" applyProtection="0"/>
    <xf numFmtId="0" fontId="126" fillId="47" borderId="65" applyNumberFormat="0" applyAlignment="0" applyProtection="0"/>
    <xf numFmtId="0" fontId="124" fillId="47" borderId="65" applyNumberFormat="0" applyAlignment="0" applyProtection="0"/>
    <xf numFmtId="0" fontId="124" fillId="47" borderId="65" applyNumberFormat="0" applyAlignment="0" applyProtection="0"/>
    <xf numFmtId="0" fontId="10" fillId="6" borderId="5" applyNumberFormat="0" applyAlignment="0" applyProtection="0"/>
    <xf numFmtId="0" fontId="125" fillId="33" borderId="65" applyNumberFormat="0" applyAlignment="0" applyProtection="0"/>
    <xf numFmtId="0" fontId="125" fillId="47" borderId="65" applyNumberFormat="0" applyAlignment="0" applyProtection="0"/>
    <xf numFmtId="0" fontId="125" fillId="47" borderId="65" applyNumberFormat="0" applyAlignment="0" applyProtection="0"/>
    <xf numFmtId="0" fontId="124" fillId="47" borderId="65" applyNumberFormat="0" applyAlignment="0" applyProtection="0"/>
    <xf numFmtId="0" fontId="125" fillId="33" borderId="65" applyNumberFormat="0" applyAlignment="0" applyProtection="0"/>
    <xf numFmtId="0" fontId="124" fillId="47" borderId="65" applyNumberFormat="0" applyAlignment="0" applyProtection="0"/>
    <xf numFmtId="0" fontId="125" fillId="33" borderId="65" applyNumberFormat="0" applyAlignment="0" applyProtection="0"/>
    <xf numFmtId="0" fontId="10" fillId="6" borderId="5" applyNumberFormat="0" applyAlignment="0" applyProtection="0"/>
    <xf numFmtId="0" fontId="127" fillId="6" borderId="5" applyNumberFormat="0" applyAlignment="0" applyProtection="0"/>
    <xf numFmtId="40" fontId="128" fillId="62" borderId="0">
      <alignment horizontal="right"/>
    </xf>
    <xf numFmtId="0" fontId="129" fillId="63" borderId="0">
      <alignment horizontal="center"/>
    </xf>
    <xf numFmtId="0" fontId="54" fillId="64" borderId="0"/>
    <xf numFmtId="0" fontId="130" fillId="33" borderId="0" applyBorder="0">
      <alignment horizontal="centerContinuous"/>
    </xf>
    <xf numFmtId="0" fontId="131" fillId="64" borderId="0" applyBorder="0">
      <alignment horizontal="centerContinuous"/>
    </xf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4" fillId="46" borderId="0">
      <alignment horizontal="center"/>
    </xf>
    <xf numFmtId="49" fontId="132" fillId="33" borderId="0">
      <alignment horizontal="center"/>
    </xf>
    <xf numFmtId="0" fontId="55" fillId="60" borderId="0">
      <alignment horizontal="center"/>
    </xf>
    <xf numFmtId="0" fontId="55" fillId="60" borderId="0">
      <alignment horizontal="centerContinuous"/>
    </xf>
    <xf numFmtId="0" fontId="133" fillId="33" borderId="0">
      <alignment horizontal="left"/>
    </xf>
    <xf numFmtId="49" fontId="133" fillId="33" borderId="0">
      <alignment horizontal="center"/>
    </xf>
    <xf numFmtId="0" fontId="54" fillId="60" borderId="0">
      <alignment horizontal="left"/>
    </xf>
    <xf numFmtId="49" fontId="133" fillId="33" borderId="0">
      <alignment horizontal="left"/>
    </xf>
    <xf numFmtId="0" fontId="54" fillId="60" borderId="0">
      <alignment horizontal="centerContinuous"/>
    </xf>
    <xf numFmtId="0" fontId="54" fillId="60" borderId="0">
      <alignment horizontal="right"/>
    </xf>
    <xf numFmtId="49" fontId="104" fillId="33" borderId="0">
      <alignment horizontal="left"/>
    </xf>
    <xf numFmtId="0" fontId="55" fillId="60" borderId="0">
      <alignment horizontal="right"/>
    </xf>
    <xf numFmtId="0" fontId="133" fillId="42" borderId="0">
      <alignment horizontal="center"/>
    </xf>
    <xf numFmtId="0" fontId="134" fillId="42" borderId="0">
      <alignment horizontal="center"/>
    </xf>
    <xf numFmtId="0" fontId="123" fillId="0" borderId="0">
      <alignment vertical="top"/>
    </xf>
    <xf numFmtId="0" fontId="123" fillId="0" borderId="0" applyNumberFormat="0" applyBorder="0" applyAlignment="0"/>
    <xf numFmtId="0" fontId="76" fillId="0" borderId="0"/>
    <xf numFmtId="0" fontId="135" fillId="0" borderId="0" applyNumberFormat="0" applyBorder="0" applyAlignment="0"/>
    <xf numFmtId="0" fontId="136" fillId="0" borderId="0"/>
    <xf numFmtId="0" fontId="123" fillId="0" borderId="0" applyNumberFormat="0" applyBorder="0" applyAlignment="0"/>
    <xf numFmtId="0" fontId="137" fillId="0" borderId="0" applyNumberFormat="0" applyBorder="0" applyAlignment="0"/>
    <xf numFmtId="0" fontId="132" fillId="0" borderId="0" applyNumberFormat="0" applyBorder="0" applyAlignment="0"/>
    <xf numFmtId="0" fontId="138" fillId="0" borderId="0" applyNumberFormat="0" applyBorder="0" applyAlignment="0"/>
    <xf numFmtId="0" fontId="139" fillId="0" borderId="0" applyNumberFormat="0" applyBorder="0" applyAlignment="0"/>
    <xf numFmtId="0" fontId="140" fillId="0" borderId="0" applyNumberFormat="0" applyBorder="0" applyAlignment="0"/>
    <xf numFmtId="0" fontId="141" fillId="0" borderId="0" applyBorder="0" applyProtection="0">
      <alignment horizontal="left"/>
    </xf>
    <xf numFmtId="0" fontId="142" fillId="0" borderId="0" applyFill="0" applyBorder="0" applyProtection="0">
      <alignment horizontal="left"/>
    </xf>
    <xf numFmtId="0" fontId="22" fillId="0" borderId="41" applyFill="0" applyBorder="0" applyProtection="0">
      <alignment horizontal="left" vertical="top"/>
    </xf>
    <xf numFmtId="0" fontId="143" fillId="0" borderId="0" applyFill="0" applyBorder="0" applyProtection="0">
      <alignment horizontal="left" vertical="top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66" applyNumberFormat="0" applyFill="0" applyAlignment="0" applyProtection="0"/>
    <xf numFmtId="0" fontId="149" fillId="0" borderId="66" applyNumberFormat="0" applyFill="0" applyAlignment="0" applyProtection="0"/>
    <xf numFmtId="0" fontId="16" fillId="0" borderId="9" applyNumberFormat="0" applyFill="0" applyAlignment="0" applyProtection="0"/>
    <xf numFmtId="0" fontId="149" fillId="0" borderId="66" applyNumberFormat="0" applyFill="0" applyAlignment="0" applyProtection="0"/>
    <xf numFmtId="0" fontId="150" fillId="0" borderId="67" applyNumberFormat="0" applyFill="0" applyAlignment="0" applyProtection="0"/>
    <xf numFmtId="0" fontId="151" fillId="0" borderId="9" applyNumberFormat="0" applyFill="0" applyAlignment="0" applyProtection="0"/>
    <xf numFmtId="0" fontId="148" fillId="0" borderId="66" applyNumberFormat="0" applyFill="0" applyAlignment="0" applyProtection="0"/>
    <xf numFmtId="0" fontId="150" fillId="0" borderId="67" applyNumberFormat="0" applyFill="0" applyAlignment="0" applyProtection="0"/>
    <xf numFmtId="0" fontId="148" fillId="0" borderId="66" applyNumberFormat="0" applyFill="0" applyAlignment="0" applyProtection="0"/>
    <xf numFmtId="0" fontId="148" fillId="0" borderId="66" applyNumberFormat="0" applyFill="0" applyAlignment="0" applyProtection="0"/>
    <xf numFmtId="0" fontId="16" fillId="0" borderId="9" applyNumberFormat="0" applyFill="0" applyAlignment="0" applyProtection="0"/>
    <xf numFmtId="0" fontId="149" fillId="0" borderId="68" applyNumberFormat="0" applyFill="0" applyAlignment="0" applyProtection="0"/>
    <xf numFmtId="0" fontId="149" fillId="0" borderId="66" applyNumberFormat="0" applyFill="0" applyAlignment="0" applyProtection="0"/>
    <xf numFmtId="0" fontId="149" fillId="0" borderId="66" applyNumberFormat="0" applyFill="0" applyAlignment="0" applyProtection="0"/>
    <xf numFmtId="0" fontId="148" fillId="0" borderId="66" applyNumberFormat="0" applyFill="0" applyAlignment="0" applyProtection="0"/>
    <xf numFmtId="0" fontId="149" fillId="0" borderId="68" applyNumberFormat="0" applyFill="0" applyAlignment="0" applyProtection="0"/>
    <xf numFmtId="0" fontId="148" fillId="0" borderId="66" applyNumberFormat="0" applyFill="0" applyAlignment="0" applyProtection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152" fillId="33" borderId="0">
      <alignment horizontal="center"/>
    </xf>
    <xf numFmtId="0" fontId="1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5" fillId="0" borderId="0" applyNumberFormat="0" applyFill="0" applyBorder="0" applyAlignment="0" applyProtection="0"/>
  </cellStyleXfs>
  <cellXfs count="387">
    <xf numFmtId="0" fontId="0" fillId="0" borderId="0" xfId="0"/>
    <xf numFmtId="0" fontId="18" fillId="0" borderId="0" xfId="0" applyFont="1" applyFill="1"/>
    <xf numFmtId="43" fontId="18" fillId="0" borderId="0" xfId="0" applyNumberFormat="1" applyFont="1" applyFill="1"/>
    <xf numFmtId="0" fontId="18" fillId="0" borderId="0" xfId="0" applyFont="1" applyFill="1" applyAlignment="1">
      <alignment horizontal="right"/>
    </xf>
    <xf numFmtId="39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39" fontId="18" fillId="0" borderId="0" xfId="0" applyNumberFormat="1" applyFont="1" applyFill="1"/>
    <xf numFmtId="4" fontId="18" fillId="0" borderId="0" xfId="0" applyNumberFormat="1" applyFont="1" applyFill="1"/>
    <xf numFmtId="37" fontId="18" fillId="0" borderId="0" xfId="0" applyNumberFormat="1" applyFont="1" applyFill="1"/>
    <xf numFmtId="43" fontId="18" fillId="0" borderId="0" xfId="0" applyNumberFormat="1" applyFont="1" applyFill="1" applyBorder="1"/>
    <xf numFmtId="10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43" fontId="19" fillId="0" borderId="0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1" fillId="0" borderId="15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23" fillId="0" borderId="0" xfId="0" applyFont="1" applyFill="1" applyBorder="1"/>
    <xf numFmtId="10" fontId="22" fillId="0" borderId="0" xfId="0" applyNumberFormat="1" applyFont="1" applyFill="1"/>
    <xf numFmtId="10" fontId="22" fillId="0" borderId="0" xfId="0" applyNumberFormat="1" applyFont="1" applyFill="1" applyBorder="1"/>
    <xf numFmtId="43" fontId="22" fillId="0" borderId="0" xfId="0" applyNumberFormat="1" applyFont="1" applyFill="1" applyBorder="1"/>
    <xf numFmtId="41" fontId="22" fillId="0" borderId="0" xfId="0" applyNumberFormat="1" applyFont="1" applyFill="1" applyBorder="1"/>
    <xf numFmtId="164" fontId="19" fillId="0" borderId="16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10" fontId="19" fillId="0" borderId="17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right"/>
    </xf>
    <xf numFmtId="41" fontId="19" fillId="0" borderId="17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165" fontId="18" fillId="0" borderId="18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0" fontId="18" fillId="0" borderId="19" xfId="0" applyNumberFormat="1" applyFont="1" applyFill="1" applyBorder="1" applyAlignment="1">
      <alignment horizontal="right"/>
    </xf>
    <xf numFmtId="166" fontId="18" fillId="0" borderId="19" xfId="0" applyNumberFormat="1" applyFont="1" applyFill="1" applyBorder="1" applyAlignment="1">
      <alignment horizontal="right"/>
    </xf>
    <xf numFmtId="41" fontId="18" fillId="0" borderId="19" xfId="0" applyNumberFormat="1" applyFont="1" applyFill="1" applyBorder="1" applyAlignment="1">
      <alignment horizontal="right"/>
    </xf>
    <xf numFmtId="0" fontId="18" fillId="0" borderId="20" xfId="0" applyFont="1" applyFill="1" applyBorder="1"/>
    <xf numFmtId="43" fontId="18" fillId="0" borderId="19" xfId="0" applyNumberFormat="1" applyFont="1" applyFill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0" fontId="18" fillId="0" borderId="22" xfId="0" applyFont="1" applyFill="1" applyBorder="1"/>
    <xf numFmtId="0" fontId="18" fillId="0" borderId="23" xfId="0" applyFont="1" applyFill="1" applyBorder="1"/>
    <xf numFmtId="0" fontId="18" fillId="0" borderId="24" xfId="0" applyFont="1" applyFill="1" applyBorder="1"/>
    <xf numFmtId="0" fontId="19" fillId="0" borderId="26" xfId="0" applyFont="1" applyFill="1" applyBorder="1" applyAlignment="1">
      <alignment horizontal="center"/>
    </xf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0" fontId="18" fillId="0" borderId="30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23" fillId="0" borderId="0" xfId="0" applyFont="1" applyFill="1"/>
    <xf numFmtId="0" fontId="23" fillId="0" borderId="10" xfId="0" applyFont="1" applyFill="1" applyBorder="1"/>
    <xf numFmtId="0" fontId="23" fillId="0" borderId="11" xfId="0" applyFont="1" applyFill="1" applyBorder="1"/>
    <xf numFmtId="0" fontId="23" fillId="0" borderId="12" xfId="0" applyFont="1" applyFill="1" applyBorder="1"/>
    <xf numFmtId="0" fontId="23" fillId="0" borderId="31" xfId="0" applyFont="1" applyFill="1" applyBorder="1"/>
    <xf numFmtId="10" fontId="23" fillId="0" borderId="22" xfId="0" applyNumberFormat="1" applyFont="1" applyFill="1" applyBorder="1"/>
    <xf numFmtId="0" fontId="23" fillId="0" borderId="22" xfId="0" applyFont="1" applyFill="1" applyBorder="1"/>
    <xf numFmtId="0" fontId="23" fillId="0" borderId="23" xfId="0" applyFont="1" applyFill="1" applyBorder="1"/>
    <xf numFmtId="2" fontId="19" fillId="0" borderId="32" xfId="0" applyNumberFormat="1" applyFont="1" applyFill="1" applyBorder="1" applyAlignment="1">
      <alignment horizontal="right"/>
    </xf>
    <xf numFmtId="2" fontId="19" fillId="0" borderId="33" xfId="0" applyNumberFormat="1" applyFont="1" applyFill="1" applyBorder="1" applyAlignment="1">
      <alignment horizontal="right"/>
    </xf>
    <xf numFmtId="10" fontId="19" fillId="0" borderId="33" xfId="0" applyNumberFormat="1" applyFont="1" applyFill="1" applyBorder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41" fontId="19" fillId="0" borderId="33" xfId="0" applyNumberFormat="1" applyFont="1" applyFill="1" applyBorder="1" applyAlignment="1">
      <alignment horizontal="right"/>
    </xf>
    <xf numFmtId="0" fontId="18" fillId="0" borderId="34" xfId="0" applyFont="1" applyFill="1" applyBorder="1"/>
    <xf numFmtId="0" fontId="19" fillId="0" borderId="34" xfId="0" applyFont="1" applyFill="1" applyBorder="1"/>
    <xf numFmtId="0" fontId="18" fillId="0" borderId="35" xfId="0" applyFont="1" applyFill="1" applyBorder="1"/>
    <xf numFmtId="2" fontId="18" fillId="0" borderId="18" xfId="0" applyNumberFormat="1" applyFont="1" applyFill="1" applyBorder="1" applyAlignment="1">
      <alignment horizontal="right"/>
    </xf>
    <xf numFmtId="2" fontId="18" fillId="0" borderId="19" xfId="0" applyNumberFormat="1" applyFont="1" applyFill="1" applyBorder="1" applyAlignment="1">
      <alignment horizontal="right"/>
    </xf>
    <xf numFmtId="2" fontId="18" fillId="0" borderId="36" xfId="0" applyNumberFormat="1" applyFont="1" applyFill="1" applyBorder="1" applyAlignment="1">
      <alignment horizontal="right"/>
    </xf>
    <xf numFmtId="2" fontId="19" fillId="0" borderId="2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/>
    </xf>
    <xf numFmtId="2" fontId="19" fillId="0" borderId="26" xfId="0" applyNumberFormat="1" applyFont="1" applyFill="1" applyBorder="1" applyAlignment="1">
      <alignment horizontal="center"/>
    </xf>
    <xf numFmtId="2" fontId="18" fillId="0" borderId="30" xfId="0" applyNumberFormat="1" applyFont="1" applyFill="1" applyBorder="1"/>
    <xf numFmtId="2" fontId="18" fillId="0" borderId="0" xfId="0" applyNumberFormat="1" applyFont="1" applyFill="1" applyBorder="1"/>
    <xf numFmtId="2" fontId="18" fillId="0" borderId="13" xfId="0" applyNumberFormat="1" applyFont="1" applyFill="1" applyBorder="1"/>
    <xf numFmtId="2" fontId="18" fillId="0" borderId="14" xfId="0" applyNumberFormat="1" applyFont="1" applyFill="1" applyBorder="1"/>
    <xf numFmtId="2" fontId="18" fillId="0" borderId="0" xfId="0" applyNumberFormat="1" applyFont="1" applyFill="1"/>
    <xf numFmtId="2" fontId="23" fillId="0" borderId="10" xfId="0" applyNumberFormat="1" applyFont="1" applyFill="1" applyBorder="1"/>
    <xf numFmtId="2" fontId="23" fillId="0" borderId="11" xfId="0" applyNumberFormat="1" applyFont="1" applyFill="1" applyBorder="1"/>
    <xf numFmtId="2" fontId="23" fillId="0" borderId="30" xfId="0" applyNumberFormat="1" applyFont="1" applyFill="1" applyBorder="1"/>
    <xf numFmtId="2" fontId="23" fillId="0" borderId="22" xfId="0" applyNumberFormat="1" applyFont="1" applyFill="1" applyBorder="1"/>
    <xf numFmtId="0" fontId="23" fillId="0" borderId="20" xfId="0" applyFont="1" applyFill="1" applyBorder="1"/>
    <xf numFmtId="2" fontId="19" fillId="0" borderId="38" xfId="0" applyNumberFormat="1" applyFont="1" applyFill="1" applyBorder="1" applyAlignment="1">
      <alignment horizontal="right"/>
    </xf>
    <xf numFmtId="10" fontId="23" fillId="0" borderId="11" xfId="0" applyNumberFormat="1" applyFont="1" applyFill="1" applyBorder="1"/>
    <xf numFmtId="2" fontId="23" fillId="0" borderId="0" xfId="0" applyNumberFormat="1" applyFont="1" applyFill="1" applyBorder="1"/>
    <xf numFmtId="10" fontId="23" fillId="0" borderId="0" xfId="0" applyNumberFormat="1" applyFont="1" applyFill="1" applyBorder="1"/>
    <xf numFmtId="0" fontId="18" fillId="0" borderId="39" xfId="0" applyFont="1" applyFill="1" applyBorder="1"/>
    <xf numFmtId="43" fontId="18" fillId="0" borderId="40" xfId="0" applyNumberFormat="1" applyFont="1" applyFill="1" applyBorder="1" applyAlignment="1">
      <alignment horizontal="right"/>
    </xf>
    <xf numFmtId="2" fontId="18" fillId="0" borderId="41" xfId="0" applyNumberFormat="1" applyFont="1" applyFill="1" applyBorder="1" applyAlignment="1">
      <alignment horizontal="right"/>
    </xf>
    <xf numFmtId="43" fontId="18" fillId="0" borderId="42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6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8" xfId="0" applyFont="1" applyFill="1" applyBorder="1"/>
    <xf numFmtId="2" fontId="23" fillId="0" borderId="31" xfId="0" applyNumberFormat="1" applyFont="1" applyFill="1" applyBorder="1"/>
    <xf numFmtId="0" fontId="19" fillId="0" borderId="0" xfId="0" applyFont="1" applyFill="1" applyBorder="1" applyAlignment="1">
      <alignment horizontal="right"/>
    </xf>
    <xf numFmtId="41" fontId="19" fillId="0" borderId="39" xfId="0" applyNumberFormat="1" applyFont="1" applyFill="1" applyBorder="1" applyAlignment="1">
      <alignment horizontal="right"/>
    </xf>
    <xf numFmtId="0" fontId="24" fillId="0" borderId="20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2" fontId="25" fillId="0" borderId="18" xfId="0" applyNumberFormat="1" applyFont="1" applyFill="1" applyBorder="1" applyAlignment="1">
      <alignment horizontal="right"/>
    </xf>
    <xf numFmtId="2" fontId="25" fillId="0" borderId="19" xfId="0" applyNumberFormat="1" applyFont="1" applyFill="1" applyBorder="1" applyAlignment="1">
      <alignment horizontal="right"/>
    </xf>
    <xf numFmtId="10" fontId="25" fillId="0" borderId="19" xfId="0" applyNumberFormat="1" applyFont="1" applyFill="1" applyBorder="1" applyAlignment="1">
      <alignment horizontal="right"/>
    </xf>
    <xf numFmtId="43" fontId="25" fillId="0" borderId="19" xfId="0" applyNumberFormat="1" applyFont="1" applyFill="1" applyBorder="1" applyAlignment="1">
      <alignment horizontal="right"/>
    </xf>
    <xf numFmtId="41" fontId="25" fillId="0" borderId="19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20" xfId="0" applyFont="1" applyFill="1" applyBorder="1"/>
    <xf numFmtId="0" fontId="18" fillId="0" borderId="0" xfId="0" applyFont="1" applyFill="1" applyBorder="1" applyAlignment="1">
      <alignment horizontal="left" indent="2"/>
    </xf>
    <xf numFmtId="2" fontId="18" fillId="0" borderId="43" xfId="0" applyNumberFormat="1" applyFont="1" applyFill="1" applyBorder="1" applyAlignment="1">
      <alignment horizontal="right"/>
    </xf>
    <xf numFmtId="10" fontId="18" fillId="0" borderId="43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Continuous"/>
    </xf>
    <xf numFmtId="0" fontId="19" fillId="0" borderId="29" xfId="0" applyFont="1" applyFill="1" applyBorder="1" applyAlignment="1">
      <alignment horizontal="centerContinuous"/>
    </xf>
    <xf numFmtId="0" fontId="21" fillId="0" borderId="0" xfId="0" applyFont="1" applyFill="1" applyBorder="1"/>
    <xf numFmtId="10" fontId="18" fillId="0" borderId="44" xfId="0" applyNumberFormat="1" applyFont="1" applyFill="1" applyBorder="1"/>
    <xf numFmtId="10" fontId="18" fillId="0" borderId="39" xfId="0" applyNumberFormat="1" applyFont="1" applyFill="1" applyBorder="1"/>
    <xf numFmtId="4" fontId="18" fillId="0" borderId="33" xfId="0" applyNumberFormat="1" applyFont="1" applyFill="1" applyBorder="1"/>
    <xf numFmtId="10" fontId="18" fillId="0" borderId="18" xfId="0" applyNumberFormat="1" applyFont="1" applyFill="1" applyBorder="1" applyAlignment="1">
      <alignment horizontal="center"/>
    </xf>
    <xf numFmtId="10" fontId="18" fillId="0" borderId="40" xfId="0" applyNumberFormat="1" applyFont="1" applyFill="1" applyBorder="1"/>
    <xf numFmtId="4" fontId="18" fillId="0" borderId="19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31" xfId="0" applyFont="1" applyFill="1" applyBorder="1"/>
    <xf numFmtId="0" fontId="18" fillId="0" borderId="42" xfId="0" applyFont="1" applyFill="1" applyBorder="1"/>
    <xf numFmtId="0" fontId="18" fillId="0" borderId="43" xfId="0" applyFont="1" applyFill="1" applyBorder="1"/>
    <xf numFmtId="0" fontId="19" fillId="0" borderId="22" xfId="0" applyFont="1" applyFill="1" applyBorder="1"/>
    <xf numFmtId="0" fontId="19" fillId="0" borderId="37" xfId="0" applyFont="1" applyFill="1" applyBorder="1" applyAlignment="1">
      <alignment horizontal="center"/>
    </xf>
    <xf numFmtId="39" fontId="18" fillId="0" borderId="10" xfId="0" applyNumberFormat="1" applyFont="1" applyFill="1" applyBorder="1"/>
    <xf numFmtId="39" fontId="18" fillId="0" borderId="11" xfId="0" applyNumberFormat="1" applyFont="1" applyFill="1" applyBorder="1"/>
    <xf numFmtId="39" fontId="23" fillId="0" borderId="30" xfId="0" applyNumberFormat="1" applyFont="1" applyFill="1" applyBorder="1"/>
    <xf numFmtId="39" fontId="23" fillId="0" borderId="0" xfId="0" applyNumberFormat="1" applyFont="1" applyFill="1" applyBorder="1"/>
    <xf numFmtId="39" fontId="18" fillId="0" borderId="44" xfId="0" applyNumberFormat="1" applyFont="1" applyFill="1" applyBorder="1" applyAlignment="1">
      <alignment horizontal="right"/>
    </xf>
    <xf numFmtId="39" fontId="18" fillId="0" borderId="39" xfId="0" applyNumberFormat="1" applyFont="1" applyFill="1" applyBorder="1"/>
    <xf numFmtId="44" fontId="18" fillId="0" borderId="0" xfId="0" applyNumberFormat="1" applyFont="1" applyFill="1" applyBorder="1"/>
    <xf numFmtId="0" fontId="18" fillId="0" borderId="40" xfId="0" applyFont="1" applyFill="1" applyBorder="1"/>
    <xf numFmtId="44" fontId="18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10" fontId="18" fillId="0" borderId="0" xfId="0" applyNumberFormat="1" applyFont="1" applyFill="1" applyBorder="1"/>
    <xf numFmtId="0" fontId="23" fillId="0" borderId="30" xfId="0" applyFont="1" applyFill="1" applyBorder="1"/>
    <xf numFmtId="0" fontId="19" fillId="0" borderId="27" xfId="0" applyFont="1" applyFill="1" applyBorder="1" applyAlignment="1">
      <alignment horizontal="center"/>
    </xf>
    <xf numFmtId="0" fontId="19" fillId="0" borderId="14" xfId="0" applyFont="1" applyFill="1" applyBorder="1"/>
    <xf numFmtId="10" fontId="19" fillId="0" borderId="44" xfId="0" applyNumberFormat="1" applyFont="1" applyFill="1" applyBorder="1" applyAlignment="1">
      <alignment horizontal="center"/>
    </xf>
    <xf numFmtId="10" fontId="19" fillId="0" borderId="33" xfId="0" applyNumberFormat="1" applyFont="1" applyFill="1" applyBorder="1" applyAlignment="1">
      <alignment horizontal="center"/>
    </xf>
    <xf numFmtId="9" fontId="19" fillId="0" borderId="33" xfId="0" applyNumberFormat="1" applyFont="1" applyFill="1" applyBorder="1" applyAlignment="1">
      <alignment horizontal="center"/>
    </xf>
    <xf numFmtId="43" fontId="19" fillId="0" borderId="33" xfId="0" applyNumberFormat="1" applyFont="1" applyFill="1" applyBorder="1"/>
    <xf numFmtId="0" fontId="18" fillId="0" borderId="33" xfId="0" applyFont="1" applyFill="1" applyBorder="1" applyAlignment="1">
      <alignment horizontal="center"/>
    </xf>
    <xf numFmtId="10" fontId="18" fillId="0" borderId="33" xfId="0" applyNumberFormat="1" applyFont="1" applyFill="1" applyBorder="1"/>
    <xf numFmtId="0" fontId="18" fillId="0" borderId="33" xfId="0" applyFont="1" applyFill="1" applyBorder="1"/>
    <xf numFmtId="10" fontId="18" fillId="0" borderId="44" xfId="0" applyNumberFormat="1" applyFont="1" applyFill="1" applyBorder="1" applyAlignment="1">
      <alignment horizontal="center"/>
    </xf>
    <xf numFmtId="10" fontId="25" fillId="0" borderId="33" xfId="0" applyNumberFormat="1" applyFont="1" applyFill="1" applyBorder="1" applyAlignment="1">
      <alignment horizontal="center"/>
    </xf>
    <xf numFmtId="43" fontId="18" fillId="0" borderId="33" xfId="0" applyNumberFormat="1" applyFont="1" applyFill="1" applyBorder="1"/>
    <xf numFmtId="43" fontId="18" fillId="0" borderId="39" xfId="0" applyNumberFormat="1" applyFont="1" applyFill="1" applyBorder="1"/>
    <xf numFmtId="43" fontId="18" fillId="0" borderId="33" xfId="0" applyNumberFormat="1" applyFont="1" applyFill="1" applyBorder="1" applyAlignment="1">
      <alignment horizontal="center"/>
    </xf>
    <xf numFmtId="10" fontId="18" fillId="0" borderId="33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30" xfId="0" applyNumberFormat="1" applyFont="1" applyFill="1" applyBorder="1" applyAlignment="1">
      <alignment horizontal="center"/>
    </xf>
    <xf numFmtId="10" fontId="18" fillId="0" borderId="19" xfId="0" applyNumberFormat="1" applyFont="1" applyFill="1" applyBorder="1" applyAlignment="1">
      <alignment horizontal="center"/>
    </xf>
    <xf numFmtId="43" fontId="18" fillId="0" borderId="19" xfId="0" applyNumberFormat="1" applyFont="1" applyFill="1" applyBorder="1"/>
    <xf numFmtId="43" fontId="18" fillId="0" borderId="40" xfId="0" applyNumberFormat="1" applyFont="1" applyFill="1" applyBorder="1"/>
    <xf numFmtId="43" fontId="18" fillId="0" borderId="19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9" xfId="0" applyFont="1" applyFill="1" applyBorder="1"/>
    <xf numFmtId="0" fontId="18" fillId="0" borderId="43" xfId="0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14" fontId="18" fillId="0" borderId="30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30" xfId="0" applyFont="1" applyFill="1" applyBorder="1" applyAlignment="1"/>
    <xf numFmtId="0" fontId="18" fillId="0" borderId="0" xfId="0" applyFont="1" applyFill="1" applyBorder="1" applyAlignment="1"/>
    <xf numFmtId="0" fontId="19" fillId="0" borderId="30" xfId="0" applyFont="1" applyFill="1" applyBorder="1" applyAlignment="1"/>
    <xf numFmtId="0" fontId="19" fillId="0" borderId="0" xfId="0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18" fillId="0" borderId="0" xfId="0" applyFont="1" applyFill="1" applyAlignment="1"/>
    <xf numFmtId="43" fontId="1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43" fontId="155" fillId="0" borderId="0" xfId="0" applyNumberFormat="1" applyFont="1" applyFill="1" applyBorder="1"/>
    <xf numFmtId="0" fontId="156" fillId="0" borderId="0" xfId="0" applyFont="1" applyFill="1" applyBorder="1"/>
    <xf numFmtId="43" fontId="156" fillId="0" borderId="0" xfId="0" applyNumberFormat="1" applyFont="1" applyFill="1" applyBorder="1"/>
    <xf numFmtId="43" fontId="157" fillId="0" borderId="0" xfId="0" applyNumberFormat="1" applyFont="1" applyFill="1" applyBorder="1"/>
    <xf numFmtId="0" fontId="18" fillId="0" borderId="10" xfId="0" applyFont="1" applyFill="1" applyBorder="1"/>
    <xf numFmtId="0" fontId="18" fillId="0" borderId="17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/>
    </xf>
    <xf numFmtId="0" fontId="18" fillId="0" borderId="70" xfId="0" applyFont="1" applyFill="1" applyBorder="1" applyAlignment="1">
      <alignment horizontal="center"/>
    </xf>
    <xf numFmtId="0" fontId="19" fillId="0" borderId="15" xfId="0" applyFont="1" applyFill="1" applyBorder="1"/>
    <xf numFmtId="0" fontId="141" fillId="0" borderId="0" xfId="0" applyFont="1" applyFill="1" applyBorder="1"/>
    <xf numFmtId="39" fontId="18" fillId="0" borderId="0" xfId="0" applyNumberFormat="1" applyFont="1" applyFill="1" applyBorder="1"/>
    <xf numFmtId="39" fontId="18" fillId="0" borderId="30" xfId="0" applyNumberFormat="1" applyFont="1" applyFill="1" applyBorder="1"/>
    <xf numFmtId="43" fontId="33" fillId="0" borderId="0" xfId="0" applyNumberFormat="1" applyFont="1" applyFill="1" applyBorder="1"/>
    <xf numFmtId="39" fontId="33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175" fontId="18" fillId="0" borderId="0" xfId="0" applyNumberFormat="1" applyFont="1" applyFill="1" applyBorder="1"/>
    <xf numFmtId="175" fontId="18" fillId="0" borderId="0" xfId="0" applyNumberFormat="1" applyFont="1" applyFill="1" applyBorder="1" applyAlignment="1">
      <alignment horizontal="right"/>
    </xf>
    <xf numFmtId="0" fontId="19" fillId="0" borderId="44" xfId="0" applyFont="1" applyFill="1" applyBorder="1" applyAlignment="1">
      <alignment horizontal="right"/>
    </xf>
    <xf numFmtId="0" fontId="19" fillId="0" borderId="34" xfId="0" applyFont="1" applyFill="1" applyBorder="1" applyAlignment="1">
      <alignment horizontal="right"/>
    </xf>
    <xf numFmtId="0" fontId="19" fillId="0" borderId="20" xfId="0" applyFont="1" applyFill="1" applyBorder="1"/>
    <xf numFmtId="0" fontId="158" fillId="0" borderId="0" xfId="0" applyFont="1" applyFill="1" applyBorder="1"/>
    <xf numFmtId="0" fontId="18" fillId="0" borderId="45" xfId="0" applyFont="1" applyFill="1" applyBorder="1"/>
    <xf numFmtId="0" fontId="18" fillId="0" borderId="71" xfId="0" applyFont="1" applyFill="1" applyBorder="1"/>
    <xf numFmtId="0" fontId="158" fillId="0" borderId="46" xfId="0" applyFont="1" applyFill="1" applyBorder="1"/>
    <xf numFmtId="43" fontId="18" fillId="0" borderId="34" xfId="0" applyNumberFormat="1" applyFont="1" applyFill="1" applyBorder="1"/>
    <xf numFmtId="43" fontId="25" fillId="0" borderId="0" xfId="0" applyNumberFormat="1" applyFont="1" applyFill="1" applyBorder="1"/>
    <xf numFmtId="0" fontId="23" fillId="0" borderId="0" xfId="0" applyFont="1" applyFill="1" applyBorder="1" applyAlignment="1">
      <alignment horizontal="left" vertical="top" wrapText="1"/>
    </xf>
    <xf numFmtId="43" fontId="22" fillId="0" borderId="0" xfId="0" applyNumberFormat="1" applyFont="1" applyFill="1"/>
    <xf numFmtId="4" fontId="18" fillId="0" borderId="0" xfId="0" applyNumberFormat="1" applyFont="1" applyFill="1" applyBorder="1"/>
    <xf numFmtId="0" fontId="18" fillId="0" borderId="31" xfId="0" applyFont="1" applyFill="1" applyBorder="1" applyAlignment="1">
      <alignment horizontal="right"/>
    </xf>
    <xf numFmtId="0" fontId="23" fillId="0" borderId="23" xfId="0" applyFont="1" applyFill="1" applyBorder="1" applyAlignment="1">
      <alignment vertical="top"/>
    </xf>
    <xf numFmtId="44" fontId="22" fillId="0" borderId="0" xfId="0" applyNumberFormat="1" applyFont="1" applyFill="1"/>
    <xf numFmtId="10" fontId="18" fillId="0" borderId="10" xfId="0" applyNumberFormat="1" applyFont="1" applyFill="1" applyBorder="1" applyAlignment="1">
      <alignment horizontal="right"/>
    </xf>
    <xf numFmtId="10" fontId="18" fillId="0" borderId="11" xfId="0" applyNumberFormat="1" applyFont="1" applyFill="1" applyBorder="1"/>
    <xf numFmtId="10" fontId="18" fillId="0" borderId="12" xfId="0" applyNumberFormat="1" applyFont="1" applyFill="1" applyBorder="1"/>
    <xf numFmtId="0" fontId="22" fillId="0" borderId="10" xfId="0" applyFont="1" applyFill="1" applyBorder="1"/>
    <xf numFmtId="43" fontId="22" fillId="0" borderId="11" xfId="0" applyNumberFormat="1" applyFont="1" applyFill="1" applyBorder="1"/>
    <xf numFmtId="0" fontId="22" fillId="0" borderId="11" xfId="0" applyFont="1" applyFill="1" applyBorder="1"/>
    <xf numFmtId="0" fontId="22" fillId="0" borderId="12" xfId="0" applyFont="1" applyFill="1" applyBorder="1"/>
    <xf numFmtId="43" fontId="18" fillId="0" borderId="0" xfId="0" applyNumberFormat="1" applyFont="1" applyFill="1" applyBorder="1" applyAlignment="1">
      <alignment horizontal="right"/>
    </xf>
    <xf numFmtId="0" fontId="22" fillId="0" borderId="30" xfId="0" applyFont="1" applyFill="1" applyBorder="1"/>
    <xf numFmtId="43" fontId="18" fillId="0" borderId="30" xfId="0" applyNumberFormat="1" applyFont="1" applyFill="1" applyBorder="1" applyAlignment="1">
      <alignment horizontal="right"/>
    </xf>
    <xf numFmtId="0" fontId="22" fillId="0" borderId="13" xfId="0" applyFont="1" applyFill="1" applyBorder="1"/>
    <xf numFmtId="0" fontId="22" fillId="0" borderId="14" xfId="0" applyFont="1" applyFill="1" applyBorder="1"/>
    <xf numFmtId="0" fontId="141" fillId="0" borderId="14" xfId="0" applyFont="1" applyFill="1" applyBorder="1"/>
    <xf numFmtId="0" fontId="23" fillId="0" borderId="15" xfId="0" applyFont="1" applyFill="1" applyBorder="1"/>
    <xf numFmtId="43" fontId="18" fillId="0" borderId="30" xfId="0" applyNumberFormat="1" applyFont="1" applyFill="1" applyBorder="1"/>
    <xf numFmtId="14" fontId="19" fillId="0" borderId="0" xfId="0" applyNumberFormat="1" applyFont="1" applyFill="1" applyBorder="1" applyAlignment="1">
      <alignment horizontal="center"/>
    </xf>
    <xf numFmtId="43" fontId="18" fillId="0" borderId="44" xfId="0" applyNumberFormat="1" applyFont="1" applyFill="1" applyBorder="1"/>
    <xf numFmtId="0" fontId="143" fillId="0" borderId="0" xfId="0" applyFont="1" applyFill="1" applyBorder="1"/>
    <xf numFmtId="0" fontId="19" fillId="0" borderId="30" xfId="0" applyFont="1" applyFill="1" applyBorder="1" applyAlignment="1">
      <alignment horizontal="center"/>
    </xf>
    <xf numFmtId="0" fontId="18" fillId="0" borderId="46" xfId="0" applyFont="1" applyFill="1" applyBorder="1"/>
    <xf numFmtId="0" fontId="22" fillId="0" borderId="0" xfId="0" applyFont="1" applyFill="1" applyBorder="1" applyAlignment="1">
      <alignment vertical="center" wrapText="1"/>
    </xf>
    <xf numFmtId="3" fontId="18" fillId="0" borderId="0" xfId="0" applyNumberFormat="1" applyFont="1" applyFill="1"/>
    <xf numFmtId="0" fontId="19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alignment horizontal="left"/>
      <protection locked="0"/>
    </xf>
    <xf numFmtId="3" fontId="18" fillId="0" borderId="0" xfId="0" applyNumberFormat="1" applyFont="1" applyFill="1" applyAlignment="1" applyProtection="1">
      <alignment horizontal="fill"/>
      <protection locked="0"/>
    </xf>
    <xf numFmtId="3" fontId="18" fillId="0" borderId="22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Border="1" applyAlignment="1">
      <alignment horizontal="right"/>
    </xf>
    <xf numFmtId="0" fontId="76" fillId="0" borderId="0" xfId="0" applyFont="1" applyFill="1"/>
    <xf numFmtId="3" fontId="18" fillId="0" borderId="0" xfId="0" applyNumberFormat="1" applyFont="1" applyFill="1" applyBorder="1" applyAlignment="1">
      <alignment horizontal="right"/>
    </xf>
    <xf numFmtId="3" fontId="18" fillId="0" borderId="34" xfId="0" applyNumberFormat="1" applyFont="1" applyFill="1" applyBorder="1" applyAlignment="1">
      <alignment horizontal="right"/>
    </xf>
    <xf numFmtId="0" fontId="76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21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167" fontId="18" fillId="0" borderId="19" xfId="0" applyNumberFormat="1" applyFont="1" applyFill="1" applyBorder="1" applyAlignment="1">
      <alignment horizontal="center"/>
    </xf>
    <xf numFmtId="43" fontId="18" fillId="0" borderId="43" xfId="0" applyNumberFormat="1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43" xfId="0" applyNumberFormat="1" applyFont="1" applyFill="1" applyBorder="1"/>
    <xf numFmtId="10" fontId="18" fillId="0" borderId="43" xfId="0" applyNumberFormat="1" applyFont="1" applyFill="1" applyBorder="1" applyAlignment="1">
      <alignment horizontal="center"/>
    </xf>
    <xf numFmtId="14" fontId="18" fillId="0" borderId="31" xfId="0" applyNumberFormat="1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43" fontId="18" fillId="0" borderId="43" xfId="0" applyNumberFormat="1" applyFont="1" applyFill="1" applyBorder="1" applyAlignment="1">
      <alignment horizontal="right"/>
    </xf>
    <xf numFmtId="43" fontId="18" fillId="0" borderId="31" xfId="0" applyNumberFormat="1" applyFont="1" applyFill="1" applyBorder="1" applyAlignment="1">
      <alignment horizontal="right"/>
    </xf>
    <xf numFmtId="0" fontId="19" fillId="0" borderId="33" xfId="0" applyFont="1" applyFill="1" applyBorder="1" applyAlignment="1">
      <alignment horizontal="center"/>
    </xf>
    <xf numFmtId="43" fontId="18" fillId="0" borderId="18" xfId="0" applyNumberFormat="1" applyFont="1" applyFill="1" applyBorder="1" applyAlignment="1">
      <alignment horizontal="right"/>
    </xf>
    <xf numFmtId="0" fontId="18" fillId="0" borderId="20" xfId="0" applyFont="1" applyFill="1" applyBorder="1" applyAlignment="1">
      <alignment horizontal="left" indent="3"/>
    </xf>
    <xf numFmtId="10" fontId="18" fillId="0" borderId="41" xfId="0" applyNumberFormat="1" applyFont="1" applyFill="1" applyBorder="1" applyAlignment="1">
      <alignment horizontal="center"/>
    </xf>
    <xf numFmtId="2" fontId="18" fillId="0" borderId="50" xfId="0" applyNumberFormat="1" applyFont="1" applyFill="1" applyBorder="1" applyAlignment="1"/>
    <xf numFmtId="2" fontId="18" fillId="0" borderId="22" xfId="0" applyNumberFormat="1" applyFont="1" applyFill="1" applyBorder="1" applyAlignment="1">
      <alignment horizontal="center"/>
    </xf>
    <xf numFmtId="2" fontId="18" fillId="0" borderId="31" xfId="0" applyNumberFormat="1" applyFont="1" applyFill="1" applyBorder="1" applyAlignment="1"/>
    <xf numFmtId="43" fontId="19" fillId="0" borderId="19" xfId="0" applyNumberFormat="1" applyFont="1" applyFill="1" applyBorder="1" applyAlignment="1">
      <alignment horizontal="right"/>
    </xf>
    <xf numFmtId="43" fontId="19" fillId="0" borderId="40" xfId="0" applyNumberFormat="1" applyFont="1" applyFill="1" applyBorder="1" applyAlignment="1">
      <alignment horizontal="right"/>
    </xf>
    <xf numFmtId="43" fontId="19" fillId="0" borderId="18" xfId="0" applyNumberFormat="1" applyFont="1" applyFill="1" applyBorder="1" applyAlignment="1">
      <alignment horizontal="right"/>
    </xf>
    <xf numFmtId="2" fontId="18" fillId="0" borderId="41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30" xfId="0" applyNumberFormat="1" applyFont="1" applyFill="1" applyBorder="1" applyAlignment="1"/>
    <xf numFmtId="2" fontId="18" fillId="0" borderId="38" xfId="0" applyNumberFormat="1" applyFont="1" applyFill="1" applyBorder="1" applyAlignment="1"/>
    <xf numFmtId="2" fontId="18" fillId="0" borderId="34" xfId="0" applyNumberFormat="1" applyFont="1" applyFill="1" applyBorder="1" applyAlignment="1">
      <alignment horizontal="center"/>
    </xf>
    <xf numFmtId="2" fontId="18" fillId="0" borderId="44" xfId="0" applyNumberFormat="1" applyFont="1" applyFill="1" applyBorder="1" applyAlignment="1"/>
    <xf numFmtId="0" fontId="18" fillId="0" borderId="40" xfId="0" applyFont="1" applyFill="1" applyBorder="1" applyAlignment="1">
      <alignment horizontal="right"/>
    </xf>
    <xf numFmtId="0" fontId="18" fillId="0" borderId="30" xfId="0" applyFont="1" applyFill="1" applyBorder="1" applyAlignment="1">
      <alignment horizontal="right"/>
    </xf>
    <xf numFmtId="0" fontId="18" fillId="0" borderId="28" xfId="0" applyFont="1" applyFill="1" applyBorder="1" applyAlignment="1">
      <alignment horizontal="left" indent="3"/>
    </xf>
    <xf numFmtId="43" fontId="18" fillId="0" borderId="25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10" fontId="19" fillId="0" borderId="27" xfId="0" applyNumberFormat="1" applyFont="1" applyFill="1" applyBorder="1" applyAlignment="1">
      <alignment horizontal="center"/>
    </xf>
    <xf numFmtId="10" fontId="19" fillId="0" borderId="37" xfId="0" applyNumberFormat="1" applyFont="1" applyFill="1" applyBorder="1" applyAlignment="1"/>
    <xf numFmtId="37" fontId="18" fillId="0" borderId="19" xfId="0" applyNumberFormat="1" applyFont="1" applyFill="1" applyBorder="1" applyAlignment="1">
      <alignment horizontal="right"/>
    </xf>
    <xf numFmtId="37" fontId="18" fillId="0" borderId="40" xfId="0" applyNumberFormat="1" applyFont="1" applyFill="1" applyBorder="1" applyAlignment="1">
      <alignment horizontal="right"/>
    </xf>
    <xf numFmtId="37" fontId="18" fillId="0" borderId="18" xfId="0" applyNumberFormat="1" applyFont="1" applyFill="1" applyBorder="1" applyAlignment="1">
      <alignment horizontal="right"/>
    </xf>
    <xf numFmtId="10" fontId="19" fillId="0" borderId="41" xfId="0" applyNumberFormat="1" applyFont="1" applyFill="1" applyBorder="1"/>
    <xf numFmtId="2" fontId="19" fillId="0" borderId="49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0" fontId="19" fillId="0" borderId="46" xfId="0" applyFont="1" applyFill="1" applyBorder="1"/>
    <xf numFmtId="0" fontId="18" fillId="0" borderId="48" xfId="0" applyFont="1" applyFill="1" applyBorder="1"/>
    <xf numFmtId="10" fontId="19" fillId="0" borderId="47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30" xfId="0" applyNumberFormat="1" applyFont="1" applyFill="1" applyBorder="1" applyAlignment="1">
      <alignment horizontal="center"/>
    </xf>
    <xf numFmtId="43" fontId="18" fillId="0" borderId="33" xfId="0" applyNumberFormat="1" applyFont="1" applyFill="1" applyBorder="1" applyAlignment="1">
      <alignment horizontal="right"/>
    </xf>
    <xf numFmtId="43" fontId="18" fillId="0" borderId="39" xfId="0" applyNumberFormat="1" applyFont="1" applyFill="1" applyBorder="1" applyAlignment="1">
      <alignment horizontal="right"/>
    </xf>
    <xf numFmtId="43" fontId="18" fillId="0" borderId="32" xfId="0" applyNumberFormat="1" applyFont="1" applyFill="1" applyBorder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10" fontId="18" fillId="0" borderId="30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0" fontId="18" fillId="0" borderId="10" xfId="0" applyNumberFormat="1" applyFont="1" applyFill="1" applyBorder="1" applyAlignment="1">
      <alignment horizontal="center"/>
    </xf>
    <xf numFmtId="4" fontId="18" fillId="0" borderId="19" xfId="0" applyNumberFormat="1" applyFont="1" applyFill="1" applyBorder="1" applyAlignment="1">
      <alignment horizontal="right"/>
    </xf>
    <xf numFmtId="40" fontId="18" fillId="0" borderId="30" xfId="0" applyNumberFormat="1" applyFont="1" applyFill="1" applyBorder="1" applyAlignment="1">
      <alignment horizontal="right"/>
    </xf>
    <xf numFmtId="4" fontId="18" fillId="0" borderId="33" xfId="0" applyNumberFormat="1" applyFont="1" applyFill="1" applyBorder="1" applyAlignment="1">
      <alignment horizontal="right"/>
    </xf>
    <xf numFmtId="43" fontId="18" fillId="0" borderId="44" xfId="0" applyNumberFormat="1" applyFont="1" applyFill="1" applyBorder="1" applyAlignment="1">
      <alignment horizontal="right"/>
    </xf>
    <xf numFmtId="4" fontId="19" fillId="0" borderId="43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right"/>
    </xf>
    <xf numFmtId="4" fontId="19" fillId="0" borderId="19" xfId="0" applyNumberFormat="1" applyFont="1" applyFill="1" applyBorder="1" applyAlignment="1">
      <alignment horizontal="right"/>
    </xf>
    <xf numFmtId="43" fontId="18" fillId="0" borderId="19" xfId="0" quotePrefix="1" applyNumberFormat="1" applyFont="1" applyFill="1" applyBorder="1" applyAlignment="1">
      <alignment horizontal="right"/>
    </xf>
    <xf numFmtId="0" fontId="18" fillId="0" borderId="19" xfId="0" quotePrefix="1" applyFont="1" applyFill="1" applyBorder="1" applyAlignment="1">
      <alignment horizontal="right"/>
    </xf>
    <xf numFmtId="43" fontId="18" fillId="0" borderId="36" xfId="0" quotePrefix="1" applyNumberFormat="1" applyFont="1" applyFill="1" applyBorder="1" applyAlignment="1">
      <alignment horizontal="right"/>
    </xf>
    <xf numFmtId="3" fontId="18" fillId="0" borderId="19" xfId="0" quotePrefix="1" applyNumberFormat="1" applyFont="1" applyFill="1" applyBorder="1" applyAlignment="1">
      <alignment horizontal="right"/>
    </xf>
    <xf numFmtId="43" fontId="18" fillId="0" borderId="18" xfId="0" quotePrefix="1" applyNumberFormat="1" applyFont="1" applyFill="1" applyBorder="1" applyAlignment="1">
      <alignment horizontal="right"/>
    </xf>
    <xf numFmtId="43" fontId="19" fillId="0" borderId="40" xfId="0" applyNumberFormat="1" applyFont="1" applyFill="1" applyBorder="1"/>
    <xf numFmtId="4" fontId="18" fillId="0" borderId="19" xfId="0" applyNumberFormat="1" applyFont="1" applyFill="1" applyBorder="1"/>
    <xf numFmtId="4" fontId="19" fillId="0" borderId="19" xfId="0" applyNumberFormat="1" applyFont="1" applyFill="1" applyBorder="1"/>
    <xf numFmtId="0" fontId="19" fillId="0" borderId="40" xfId="0" applyFont="1" applyFill="1" applyBorder="1"/>
    <xf numFmtId="0" fontId="19" fillId="0" borderId="30" xfId="0" applyFont="1" applyFill="1" applyBorder="1"/>
    <xf numFmtId="0" fontId="19" fillId="0" borderId="35" xfId="0" applyFont="1" applyFill="1" applyBorder="1"/>
    <xf numFmtId="10" fontId="18" fillId="0" borderId="33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43" fontId="19" fillId="0" borderId="32" xfId="0" applyNumberFormat="1" applyFont="1" applyFill="1" applyBorder="1" applyAlignment="1">
      <alignment horizontal="right"/>
    </xf>
    <xf numFmtId="43" fontId="18" fillId="0" borderId="10" xfId="0" applyNumberFormat="1" applyFont="1" applyFill="1" applyBorder="1" applyAlignment="1">
      <alignment horizontal="left"/>
    </xf>
    <xf numFmtId="176" fontId="19" fillId="0" borderId="0" xfId="0" applyNumberFormat="1" applyFont="1" applyFill="1" applyAlignment="1">
      <alignment horizontal="centerContinuous"/>
    </xf>
    <xf numFmtId="10" fontId="160" fillId="0" borderId="0" xfId="0" applyNumberFormat="1" applyFont="1" applyFill="1"/>
    <xf numFmtId="0" fontId="159" fillId="0" borderId="0" xfId="0" applyFont="1" applyFill="1"/>
    <xf numFmtId="42" fontId="18" fillId="0" borderId="0" xfId="0" applyNumberFormat="1" applyFont="1" applyFill="1" applyAlignment="1">
      <alignment horizontal="right"/>
    </xf>
    <xf numFmtId="37" fontId="18" fillId="0" borderId="34" xfId="0" applyNumberFormat="1" applyFont="1" applyFill="1" applyBorder="1" applyAlignment="1">
      <alignment horizontal="right"/>
    </xf>
    <xf numFmtId="3" fontId="76" fillId="0" borderId="0" xfId="0" applyNumberFormat="1" applyFont="1" applyFill="1"/>
    <xf numFmtId="42" fontId="19" fillId="0" borderId="72" xfId="0" applyNumberFormat="1" applyFont="1" applyFill="1" applyBorder="1" applyAlignment="1">
      <alignment horizontal="right"/>
    </xf>
    <xf numFmtId="3" fontId="18" fillId="0" borderId="72" xfId="0" applyNumberFormat="1" applyFont="1" applyFill="1" applyBorder="1" applyAlignment="1">
      <alignment horizontal="right"/>
    </xf>
    <xf numFmtId="0" fontId="21" fillId="0" borderId="0" xfId="0" quotePrefix="1" applyFont="1" applyFill="1"/>
    <xf numFmtId="14" fontId="19" fillId="0" borderId="44" xfId="0" applyNumberFormat="1" applyFont="1" applyFill="1" applyBorder="1" applyAlignment="1">
      <alignment horizontal="center"/>
    </xf>
    <xf numFmtId="44" fontId="18" fillId="0" borderId="10" xfId="0" applyNumberFormat="1" applyFont="1" applyFill="1" applyBorder="1"/>
    <xf numFmtId="14" fontId="19" fillId="0" borderId="69" xfId="0" applyNumberFormat="1" applyFont="1" applyFill="1" applyBorder="1" applyAlignment="1">
      <alignment horizontal="center"/>
    </xf>
    <xf numFmtId="8" fontId="18" fillId="0" borderId="30" xfId="0" applyNumberFormat="1" applyFont="1" applyFill="1" applyBorder="1" applyAlignment="1">
      <alignment horizontal="right"/>
    </xf>
    <xf numFmtId="10" fontId="18" fillId="0" borderId="30" xfId="0" applyNumberFormat="1" applyFont="1" applyFill="1" applyBorder="1" applyAlignment="1">
      <alignment horizontal="right"/>
    </xf>
    <xf numFmtId="10" fontId="18" fillId="0" borderId="30" xfId="0" applyNumberFormat="1" applyFont="1" applyFill="1" applyBorder="1"/>
    <xf numFmtId="0" fontId="18" fillId="0" borderId="30" xfId="0" applyNumberFormat="1" applyFont="1" applyFill="1" applyBorder="1"/>
    <xf numFmtId="43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50" xfId="0" applyFont="1" applyFill="1" applyBorder="1" applyAlignment="1">
      <alignment horizont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5" fillId="0" borderId="4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1" fillId="0" borderId="46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/>
    </xf>
    <xf numFmtId="14" fontId="18" fillId="0" borderId="13" xfId="0" applyNumberFormat="1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center"/>
    </xf>
    <xf numFmtId="14" fontId="18" fillId="0" borderId="10" xfId="0" applyNumberFormat="1" applyFont="1" applyFill="1" applyBorder="1" applyAlignment="1">
      <alignment horizontal="center"/>
    </xf>
  </cellXfs>
  <cellStyles count="3622">
    <cellStyle name="0" xfId="1"/>
    <cellStyle name="1" xfId="2"/>
    <cellStyle name="20% - Accent1 10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2 3" xfId="21"/>
    <cellStyle name="20% - Accent1 2 2 3" xfId="22"/>
    <cellStyle name="20% - Accent1 2 2 4" xfId="23"/>
    <cellStyle name="20% - Accent1 2 3" xfId="24"/>
    <cellStyle name="20% - Accent1 2 3 2" xfId="25"/>
    <cellStyle name="20% - Accent1 2 3 3" xfId="26"/>
    <cellStyle name="20% - Accent1 2 4" xfId="27"/>
    <cellStyle name="20% - Accent1 2 4 2" xfId="28"/>
    <cellStyle name="20% - Accent1 2 4 3" xfId="29"/>
    <cellStyle name="20% - Accent1 2 5" xfId="30"/>
    <cellStyle name="20% - Accent1 2 5 2" xfId="31"/>
    <cellStyle name="20% - Accent1 2 5 3" xfId="32"/>
    <cellStyle name="20% - Accent1 2 6" xfId="33"/>
    <cellStyle name="20% - Accent1 20" xfId="34"/>
    <cellStyle name="20% - Accent1 21" xfId="35"/>
    <cellStyle name="20% - Accent1 22" xfId="36"/>
    <cellStyle name="20% - Accent1 23" xfId="37"/>
    <cellStyle name="20% - Accent1 3" xfId="38"/>
    <cellStyle name="20% - Accent1 3 2" xfId="39"/>
    <cellStyle name="20% - Accent1 3 2 2" xfId="40"/>
    <cellStyle name="20% - Accent1 3 2 2 2" xfId="41"/>
    <cellStyle name="20% - Accent1 3 2 2 3" xfId="42"/>
    <cellStyle name="20% - Accent1 3 2 3" xfId="43"/>
    <cellStyle name="20% - Accent1 3 2 4" xfId="44"/>
    <cellStyle name="20% - Accent1 3 3" xfId="45"/>
    <cellStyle name="20% - Accent1 3 3 2" xfId="46"/>
    <cellStyle name="20% - Accent1 3 3 3" xfId="47"/>
    <cellStyle name="20% - Accent1 3 4" xfId="48"/>
    <cellStyle name="20% - Accent1 3 4 2" xfId="49"/>
    <cellStyle name="20% - Accent1 3 4 3" xfId="50"/>
    <cellStyle name="20% - Accent1 3 5" xfId="51"/>
    <cellStyle name="20% - Accent1 3 5 2" xfId="52"/>
    <cellStyle name="20% - Accent1 3 5 3" xfId="53"/>
    <cellStyle name="20% - Accent1 3 6" xfId="54"/>
    <cellStyle name="20% - Accent1 3 6 2" xfId="55"/>
    <cellStyle name="20% - Accent1 3 6 3" xfId="56"/>
    <cellStyle name="20% - Accent1 3 7" xfId="57"/>
    <cellStyle name="20% - Accent1 3 8" xfId="58"/>
    <cellStyle name="20% - Accent1 4" xfId="59"/>
    <cellStyle name="20% - Accent1 4 2" xfId="60"/>
    <cellStyle name="20% - Accent1 4 2 2" xfId="61"/>
    <cellStyle name="20% - Accent1 4 2 3" xfId="62"/>
    <cellStyle name="20% - Accent1 4 3" xfId="63"/>
    <cellStyle name="20% - Accent1 4 4" xfId="64"/>
    <cellStyle name="20% - Accent1 5" xfId="65"/>
    <cellStyle name="20% - Accent1 5 2" xfId="66"/>
    <cellStyle name="20% - Accent1 5 2 2" xfId="67"/>
    <cellStyle name="20% - Accent1 5 3" xfId="68"/>
    <cellStyle name="20% - Accent1 6" xfId="69"/>
    <cellStyle name="20% - Accent1 6 2" xfId="70"/>
    <cellStyle name="20% - Accent1 6 2 2" xfId="71"/>
    <cellStyle name="20% - Accent1 6 3" xfId="72"/>
    <cellStyle name="20% - Accent1 7" xfId="73"/>
    <cellStyle name="20% - Accent1 7 2" xfId="74"/>
    <cellStyle name="20% - Accent1 7 2 2" xfId="75"/>
    <cellStyle name="20% - Accent1 7 3" xfId="76"/>
    <cellStyle name="20% - Accent1 8" xfId="77"/>
    <cellStyle name="20% - Accent1 8 2" xfId="78"/>
    <cellStyle name="20% - Accent1 8 3" xfId="79"/>
    <cellStyle name="20% - Accent1 9" xfId="80"/>
    <cellStyle name="20% - Accent1 9 2" xfId="81"/>
    <cellStyle name="20% - Accent2 10" xfId="82"/>
    <cellStyle name="20% - Accent2 11" xfId="83"/>
    <cellStyle name="20% - Accent2 11 2" xfId="84"/>
    <cellStyle name="20% - Accent2 12" xfId="85"/>
    <cellStyle name="20% - Accent2 12 2" xfId="86"/>
    <cellStyle name="20% - Accent2 13" xfId="87"/>
    <cellStyle name="20% - Accent2 13 2" xfId="88"/>
    <cellStyle name="20% - Accent2 14" xfId="89"/>
    <cellStyle name="20% - Accent2 14 2" xfId="90"/>
    <cellStyle name="20% - Accent2 15" xfId="91"/>
    <cellStyle name="20% - Accent2 16" xfId="92"/>
    <cellStyle name="20% - Accent2 17" xfId="93"/>
    <cellStyle name="20% - Accent2 18" xfId="94"/>
    <cellStyle name="20% - Accent2 19" xfId="95"/>
    <cellStyle name="20% - Accent2 2" xfId="96"/>
    <cellStyle name="20% - Accent2 2 2" xfId="97"/>
    <cellStyle name="20% - Accent2 2 2 2" xfId="98"/>
    <cellStyle name="20% - Accent2 2 2 2 2" xfId="99"/>
    <cellStyle name="20% - Accent2 2 2 2 3" xfId="100"/>
    <cellStyle name="20% - Accent2 2 2 3" xfId="101"/>
    <cellStyle name="20% - Accent2 2 2 4" xfId="102"/>
    <cellStyle name="20% - Accent2 2 3" xfId="103"/>
    <cellStyle name="20% - Accent2 2 3 2" xfId="104"/>
    <cellStyle name="20% - Accent2 2 3 3" xfId="105"/>
    <cellStyle name="20% - Accent2 2 4" xfId="106"/>
    <cellStyle name="20% - Accent2 2 4 2" xfId="107"/>
    <cellStyle name="20% - Accent2 2 4 3" xfId="108"/>
    <cellStyle name="20% - Accent2 2 5" xfId="109"/>
    <cellStyle name="20% - Accent2 2 5 2" xfId="110"/>
    <cellStyle name="20% - Accent2 2 5 3" xfId="111"/>
    <cellStyle name="20% - Accent2 2 6" xfId="112"/>
    <cellStyle name="20% - Accent2 20" xfId="113"/>
    <cellStyle name="20% - Accent2 21" xfId="114"/>
    <cellStyle name="20% - Accent2 22" xfId="115"/>
    <cellStyle name="20% - Accent2 23" xfId="116"/>
    <cellStyle name="20% - Accent2 3" xfId="117"/>
    <cellStyle name="20% - Accent2 3 2" xfId="118"/>
    <cellStyle name="20% - Accent2 3 2 2" xfId="119"/>
    <cellStyle name="20% - Accent2 3 2 2 2" xfId="120"/>
    <cellStyle name="20% - Accent2 3 2 2 3" xfId="121"/>
    <cellStyle name="20% - Accent2 3 2 3" xfId="122"/>
    <cellStyle name="20% - Accent2 3 2 4" xfId="123"/>
    <cellStyle name="20% - Accent2 3 3" xfId="124"/>
    <cellStyle name="20% - Accent2 3 3 2" xfId="125"/>
    <cellStyle name="20% - Accent2 3 3 3" xfId="126"/>
    <cellStyle name="20% - Accent2 3 4" xfId="127"/>
    <cellStyle name="20% - Accent2 3 4 2" xfId="128"/>
    <cellStyle name="20% - Accent2 3 4 3" xfId="129"/>
    <cellStyle name="20% - Accent2 3 5" xfId="130"/>
    <cellStyle name="20% - Accent2 3 5 2" xfId="131"/>
    <cellStyle name="20% - Accent2 3 5 3" xfId="132"/>
    <cellStyle name="20% - Accent2 3 6" xfId="133"/>
    <cellStyle name="20% - Accent2 3 6 2" xfId="134"/>
    <cellStyle name="20% - Accent2 3 6 3" xfId="135"/>
    <cellStyle name="20% - Accent2 3 7" xfId="136"/>
    <cellStyle name="20% - Accent2 3 8" xfId="137"/>
    <cellStyle name="20% - Accent2 4" xfId="138"/>
    <cellStyle name="20% - Accent2 4 2" xfId="139"/>
    <cellStyle name="20% - Accent2 4 2 2" xfId="140"/>
    <cellStyle name="20% - Accent2 4 2 3" xfId="141"/>
    <cellStyle name="20% - Accent2 4 3" xfId="142"/>
    <cellStyle name="20% - Accent2 4 4" xfId="143"/>
    <cellStyle name="20% - Accent2 5" xfId="144"/>
    <cellStyle name="20% - Accent2 5 2" xfId="145"/>
    <cellStyle name="20% - Accent2 5 2 2" xfId="146"/>
    <cellStyle name="20% - Accent2 5 3" xfId="147"/>
    <cellStyle name="20% - Accent2 6" xfId="148"/>
    <cellStyle name="20% - Accent2 6 2" xfId="149"/>
    <cellStyle name="20% - Accent2 6 2 2" xfId="150"/>
    <cellStyle name="20% - Accent2 6 3" xfId="151"/>
    <cellStyle name="20% - Accent2 7" xfId="152"/>
    <cellStyle name="20% - Accent2 7 2" xfId="153"/>
    <cellStyle name="20% - Accent2 7 2 2" xfId="154"/>
    <cellStyle name="20% - Accent2 7 3" xfId="155"/>
    <cellStyle name="20% - Accent2 8" xfId="156"/>
    <cellStyle name="20% - Accent2 8 2" xfId="157"/>
    <cellStyle name="20% - Accent2 8 3" xfId="158"/>
    <cellStyle name="20% - Accent2 9" xfId="159"/>
    <cellStyle name="20% - Accent2 9 2" xfId="160"/>
    <cellStyle name="20% - Accent3 10" xfId="161"/>
    <cellStyle name="20% - Accent3 11" xfId="162"/>
    <cellStyle name="20% - Accent3 11 2" xfId="163"/>
    <cellStyle name="20% - Accent3 12" xfId="164"/>
    <cellStyle name="20% - Accent3 12 2" xfId="165"/>
    <cellStyle name="20% - Accent3 13" xfId="166"/>
    <cellStyle name="20% - Accent3 13 2" xfId="167"/>
    <cellStyle name="20% - Accent3 14" xfId="168"/>
    <cellStyle name="20% - Accent3 14 2" xfId="169"/>
    <cellStyle name="20% - Accent3 15" xfId="170"/>
    <cellStyle name="20% - Accent3 16" xfId="171"/>
    <cellStyle name="20% - Accent3 17" xfId="172"/>
    <cellStyle name="20% - Accent3 18" xfId="173"/>
    <cellStyle name="20% - Accent3 19" xfId="174"/>
    <cellStyle name="20% - Accent3 2" xfId="175"/>
    <cellStyle name="20% - Accent3 2 2" xfId="176"/>
    <cellStyle name="20% - Accent3 2 2 2" xfId="177"/>
    <cellStyle name="20% - Accent3 2 2 2 2" xfId="178"/>
    <cellStyle name="20% - Accent3 2 2 2 3" xfId="179"/>
    <cellStyle name="20% - Accent3 2 2 3" xfId="180"/>
    <cellStyle name="20% - Accent3 2 2 4" xfId="181"/>
    <cellStyle name="20% - Accent3 2 3" xfId="182"/>
    <cellStyle name="20% - Accent3 2 3 2" xfId="183"/>
    <cellStyle name="20% - Accent3 2 3 3" xfId="184"/>
    <cellStyle name="20% - Accent3 2 4" xfId="185"/>
    <cellStyle name="20% - Accent3 2 4 2" xfId="186"/>
    <cellStyle name="20% - Accent3 2 4 3" xfId="187"/>
    <cellStyle name="20% - Accent3 2 5" xfId="188"/>
    <cellStyle name="20% - Accent3 2 5 2" xfId="189"/>
    <cellStyle name="20% - Accent3 2 5 3" xfId="190"/>
    <cellStyle name="20% - Accent3 2 6" xfId="191"/>
    <cellStyle name="20% - Accent3 20" xfId="192"/>
    <cellStyle name="20% - Accent3 21" xfId="193"/>
    <cellStyle name="20% - Accent3 22" xfId="194"/>
    <cellStyle name="20% - Accent3 23" xfId="195"/>
    <cellStyle name="20% - Accent3 3" xfId="196"/>
    <cellStyle name="20% - Accent3 3 2" xfId="197"/>
    <cellStyle name="20% - Accent3 3 2 2" xfId="198"/>
    <cellStyle name="20% - Accent3 3 2 2 2" xfId="199"/>
    <cellStyle name="20% - Accent3 3 2 2 3" xfId="200"/>
    <cellStyle name="20% - Accent3 3 2 3" xfId="201"/>
    <cellStyle name="20% - Accent3 3 2 4" xfId="202"/>
    <cellStyle name="20% - Accent3 3 3" xfId="203"/>
    <cellStyle name="20% - Accent3 3 3 2" xfId="204"/>
    <cellStyle name="20% - Accent3 3 3 3" xfId="205"/>
    <cellStyle name="20% - Accent3 3 4" xfId="206"/>
    <cellStyle name="20% - Accent3 3 4 2" xfId="207"/>
    <cellStyle name="20% - Accent3 3 4 3" xfId="208"/>
    <cellStyle name="20% - Accent3 3 5" xfId="209"/>
    <cellStyle name="20% - Accent3 3 5 2" xfId="210"/>
    <cellStyle name="20% - Accent3 3 5 3" xfId="211"/>
    <cellStyle name="20% - Accent3 3 6" xfId="212"/>
    <cellStyle name="20% - Accent3 3 6 2" xfId="213"/>
    <cellStyle name="20% - Accent3 3 6 3" xfId="214"/>
    <cellStyle name="20% - Accent3 3 7" xfId="215"/>
    <cellStyle name="20% - Accent3 3 8" xfId="216"/>
    <cellStyle name="20% - Accent3 4" xfId="217"/>
    <cellStyle name="20% - Accent3 4 2" xfId="218"/>
    <cellStyle name="20% - Accent3 4 2 2" xfId="219"/>
    <cellStyle name="20% - Accent3 4 2 3" xfId="220"/>
    <cellStyle name="20% - Accent3 4 3" xfId="221"/>
    <cellStyle name="20% - Accent3 4 4" xfId="222"/>
    <cellStyle name="20% - Accent3 5" xfId="223"/>
    <cellStyle name="20% - Accent3 5 2" xfId="224"/>
    <cellStyle name="20% - Accent3 5 2 2" xfId="225"/>
    <cellStyle name="20% - Accent3 5 3" xfId="226"/>
    <cellStyle name="20% - Accent3 6" xfId="227"/>
    <cellStyle name="20% - Accent3 6 2" xfId="228"/>
    <cellStyle name="20% - Accent3 6 2 2" xfId="229"/>
    <cellStyle name="20% - Accent3 6 3" xfId="230"/>
    <cellStyle name="20% - Accent3 7" xfId="231"/>
    <cellStyle name="20% - Accent3 7 2" xfId="232"/>
    <cellStyle name="20% - Accent3 7 2 2" xfId="233"/>
    <cellStyle name="20% - Accent3 7 3" xfId="234"/>
    <cellStyle name="20% - Accent3 8" xfId="235"/>
    <cellStyle name="20% - Accent3 8 2" xfId="236"/>
    <cellStyle name="20% - Accent3 8 3" xfId="237"/>
    <cellStyle name="20% - Accent3 9" xfId="238"/>
    <cellStyle name="20% - Accent3 9 2" xfId="239"/>
    <cellStyle name="20% - Accent4 10" xfId="240"/>
    <cellStyle name="20% - Accent4 11" xfId="241"/>
    <cellStyle name="20% - Accent4 11 2" xfId="242"/>
    <cellStyle name="20% - Accent4 12" xfId="243"/>
    <cellStyle name="20% - Accent4 12 2" xfId="244"/>
    <cellStyle name="20% - Accent4 13" xfId="245"/>
    <cellStyle name="20% - Accent4 13 2" xfId="246"/>
    <cellStyle name="20% - Accent4 14" xfId="247"/>
    <cellStyle name="20% - Accent4 14 2" xfId="248"/>
    <cellStyle name="20% - Accent4 15" xfId="249"/>
    <cellStyle name="20% - Accent4 16" xfId="250"/>
    <cellStyle name="20% - Accent4 17" xfId="251"/>
    <cellStyle name="20% - Accent4 18" xfId="252"/>
    <cellStyle name="20% - Accent4 19" xfId="253"/>
    <cellStyle name="20% - Accent4 2" xfId="254"/>
    <cellStyle name="20% - Accent4 2 2" xfId="255"/>
    <cellStyle name="20% - Accent4 2 2 2" xfId="256"/>
    <cellStyle name="20% - Accent4 2 2 2 2" xfId="257"/>
    <cellStyle name="20% - Accent4 2 2 2 3" xfId="258"/>
    <cellStyle name="20% - Accent4 2 2 3" xfId="259"/>
    <cellStyle name="20% - Accent4 2 2 4" xfId="260"/>
    <cellStyle name="20% - Accent4 2 3" xfId="261"/>
    <cellStyle name="20% - Accent4 2 3 2" xfId="262"/>
    <cellStyle name="20% - Accent4 2 3 3" xfId="263"/>
    <cellStyle name="20% - Accent4 2 4" xfId="264"/>
    <cellStyle name="20% - Accent4 2 4 2" xfId="265"/>
    <cellStyle name="20% - Accent4 2 4 3" xfId="266"/>
    <cellStyle name="20% - Accent4 2 5" xfId="267"/>
    <cellStyle name="20% - Accent4 2 5 2" xfId="268"/>
    <cellStyle name="20% - Accent4 2 5 3" xfId="269"/>
    <cellStyle name="20% - Accent4 2 6" xfId="270"/>
    <cellStyle name="20% - Accent4 20" xfId="271"/>
    <cellStyle name="20% - Accent4 21" xfId="272"/>
    <cellStyle name="20% - Accent4 22" xfId="273"/>
    <cellStyle name="20% - Accent4 23" xfId="274"/>
    <cellStyle name="20% - Accent4 3" xfId="275"/>
    <cellStyle name="20% - Accent4 3 2" xfId="276"/>
    <cellStyle name="20% - Accent4 3 2 2" xfId="277"/>
    <cellStyle name="20% - Accent4 3 2 2 2" xfId="278"/>
    <cellStyle name="20% - Accent4 3 2 2 3" xfId="279"/>
    <cellStyle name="20% - Accent4 3 2 3" xfId="280"/>
    <cellStyle name="20% - Accent4 3 2 4" xfId="281"/>
    <cellStyle name="20% - Accent4 3 3" xfId="282"/>
    <cellStyle name="20% - Accent4 3 3 2" xfId="283"/>
    <cellStyle name="20% - Accent4 3 3 3" xfId="284"/>
    <cellStyle name="20% - Accent4 3 4" xfId="285"/>
    <cellStyle name="20% - Accent4 3 4 2" xfId="286"/>
    <cellStyle name="20% - Accent4 3 4 3" xfId="287"/>
    <cellStyle name="20% - Accent4 3 5" xfId="288"/>
    <cellStyle name="20% - Accent4 3 5 2" xfId="289"/>
    <cellStyle name="20% - Accent4 3 5 3" xfId="290"/>
    <cellStyle name="20% - Accent4 3 6" xfId="291"/>
    <cellStyle name="20% - Accent4 3 6 2" xfId="292"/>
    <cellStyle name="20% - Accent4 3 6 3" xfId="293"/>
    <cellStyle name="20% - Accent4 3 7" xfId="294"/>
    <cellStyle name="20% - Accent4 3 8" xfId="295"/>
    <cellStyle name="20% - Accent4 4" xfId="296"/>
    <cellStyle name="20% - Accent4 4 2" xfId="297"/>
    <cellStyle name="20% - Accent4 4 2 2" xfId="298"/>
    <cellStyle name="20% - Accent4 4 2 3" xfId="299"/>
    <cellStyle name="20% - Accent4 4 3" xfId="300"/>
    <cellStyle name="20% - Accent4 4 4" xfId="301"/>
    <cellStyle name="20% - Accent4 5" xfId="302"/>
    <cellStyle name="20% - Accent4 5 2" xfId="303"/>
    <cellStyle name="20% - Accent4 5 2 2" xfId="304"/>
    <cellStyle name="20% - Accent4 5 3" xfId="305"/>
    <cellStyle name="20% - Accent4 6" xfId="306"/>
    <cellStyle name="20% - Accent4 6 2" xfId="307"/>
    <cellStyle name="20% - Accent4 6 2 2" xfId="308"/>
    <cellStyle name="20% - Accent4 6 3" xfId="309"/>
    <cellStyle name="20% - Accent4 7" xfId="310"/>
    <cellStyle name="20% - Accent4 7 2" xfId="311"/>
    <cellStyle name="20% - Accent4 7 2 2" xfId="312"/>
    <cellStyle name="20% - Accent4 7 3" xfId="313"/>
    <cellStyle name="20% - Accent4 8" xfId="314"/>
    <cellStyle name="20% - Accent4 8 2" xfId="315"/>
    <cellStyle name="20% - Accent4 8 3" xfId="316"/>
    <cellStyle name="20% - Accent4 9" xfId="317"/>
    <cellStyle name="20% - Accent4 9 2" xfId="318"/>
    <cellStyle name="20% - Accent5 10" xfId="319"/>
    <cellStyle name="20% - Accent5 11" xfId="320"/>
    <cellStyle name="20% - Accent5 11 2" xfId="321"/>
    <cellStyle name="20% - Accent5 12" xfId="322"/>
    <cellStyle name="20% - Accent5 12 2" xfId="323"/>
    <cellStyle name="20% - Accent5 13" xfId="324"/>
    <cellStyle name="20% - Accent5 13 2" xfId="325"/>
    <cellStyle name="20% - Accent5 14" xfId="326"/>
    <cellStyle name="20% - Accent5 14 2" xfId="327"/>
    <cellStyle name="20% - Accent5 15" xfId="328"/>
    <cellStyle name="20% - Accent5 16" xfId="329"/>
    <cellStyle name="20% - Accent5 17" xfId="330"/>
    <cellStyle name="20% - Accent5 18" xfId="331"/>
    <cellStyle name="20% - Accent5 19" xfId="332"/>
    <cellStyle name="20% - Accent5 2" xfId="333"/>
    <cellStyle name="20% - Accent5 2 2" xfId="334"/>
    <cellStyle name="20% - Accent5 2 2 2" xfId="335"/>
    <cellStyle name="20% - Accent5 2 2 2 2" xfId="336"/>
    <cellStyle name="20% - Accent5 2 2 2 3" xfId="337"/>
    <cellStyle name="20% - Accent5 2 2 3" xfId="338"/>
    <cellStyle name="20% - Accent5 2 2 4" xfId="339"/>
    <cellStyle name="20% - Accent5 2 3" xfId="340"/>
    <cellStyle name="20% - Accent5 2 3 2" xfId="341"/>
    <cellStyle name="20% - Accent5 2 3 3" xfId="342"/>
    <cellStyle name="20% - Accent5 2 4" xfId="343"/>
    <cellStyle name="20% - Accent5 2 4 2" xfId="344"/>
    <cellStyle name="20% - Accent5 2 4 3" xfId="345"/>
    <cellStyle name="20% - Accent5 2 5" xfId="346"/>
    <cellStyle name="20% - Accent5 2 5 2" xfId="347"/>
    <cellStyle name="20% - Accent5 2 5 3" xfId="348"/>
    <cellStyle name="20% - Accent5 2 6" xfId="349"/>
    <cellStyle name="20% - Accent5 20" xfId="350"/>
    <cellStyle name="20% - Accent5 21" xfId="351"/>
    <cellStyle name="20% - Accent5 22" xfId="352"/>
    <cellStyle name="20% - Accent5 23" xfId="353"/>
    <cellStyle name="20% - Accent5 3" xfId="354"/>
    <cellStyle name="20% - Accent5 3 2" xfId="355"/>
    <cellStyle name="20% - Accent5 3 2 2" xfId="356"/>
    <cellStyle name="20% - Accent5 3 2 2 2" xfId="357"/>
    <cellStyle name="20% - Accent5 3 2 2 3" xfId="358"/>
    <cellStyle name="20% - Accent5 3 2 3" xfId="359"/>
    <cellStyle name="20% - Accent5 3 2 4" xfId="360"/>
    <cellStyle name="20% - Accent5 3 3" xfId="361"/>
    <cellStyle name="20% - Accent5 3 3 2" xfId="362"/>
    <cellStyle name="20% - Accent5 3 3 3" xfId="363"/>
    <cellStyle name="20% - Accent5 3 4" xfId="364"/>
    <cellStyle name="20% - Accent5 3 4 2" xfId="365"/>
    <cellStyle name="20% - Accent5 3 4 3" xfId="366"/>
    <cellStyle name="20% - Accent5 3 5" xfId="367"/>
    <cellStyle name="20% - Accent5 3 5 2" xfId="368"/>
    <cellStyle name="20% - Accent5 3 5 3" xfId="369"/>
    <cellStyle name="20% - Accent5 3 6" xfId="370"/>
    <cellStyle name="20% - Accent5 3 6 2" xfId="371"/>
    <cellStyle name="20% - Accent5 3 6 3" xfId="372"/>
    <cellStyle name="20% - Accent5 3 7" xfId="373"/>
    <cellStyle name="20% - Accent5 3 8" xfId="374"/>
    <cellStyle name="20% - Accent5 4" xfId="375"/>
    <cellStyle name="20% - Accent5 4 2" xfId="376"/>
    <cellStyle name="20% - Accent5 4 2 2" xfId="377"/>
    <cellStyle name="20% - Accent5 4 2 3" xfId="378"/>
    <cellStyle name="20% - Accent5 4 3" xfId="379"/>
    <cellStyle name="20% - Accent5 4 4" xfId="380"/>
    <cellStyle name="20% - Accent5 5" xfId="381"/>
    <cellStyle name="20% - Accent5 5 2" xfId="382"/>
    <cellStyle name="20% - Accent5 5 2 2" xfId="383"/>
    <cellStyle name="20% - Accent5 5 3" xfId="384"/>
    <cellStyle name="20% - Accent5 6" xfId="385"/>
    <cellStyle name="20% - Accent5 6 2" xfId="386"/>
    <cellStyle name="20% - Accent5 6 2 2" xfId="387"/>
    <cellStyle name="20% - Accent5 6 3" xfId="388"/>
    <cellStyle name="20% - Accent5 7" xfId="389"/>
    <cellStyle name="20% - Accent5 7 2" xfId="390"/>
    <cellStyle name="20% - Accent5 7 2 2" xfId="391"/>
    <cellStyle name="20% - Accent5 7 3" xfId="392"/>
    <cellStyle name="20% - Accent5 8" xfId="393"/>
    <cellStyle name="20% - Accent5 8 2" xfId="394"/>
    <cellStyle name="20% - Accent5 8 3" xfId="395"/>
    <cellStyle name="20% - Accent5 9" xfId="396"/>
    <cellStyle name="20% - Accent5 9 2" xfId="397"/>
    <cellStyle name="20% - Accent6 10" xfId="398"/>
    <cellStyle name="20% - Accent6 11" xfId="399"/>
    <cellStyle name="20% - Accent6 11 2" xfId="400"/>
    <cellStyle name="20% - Accent6 12" xfId="401"/>
    <cellStyle name="20% - Accent6 12 2" xfId="402"/>
    <cellStyle name="20% - Accent6 13" xfId="403"/>
    <cellStyle name="20% - Accent6 13 2" xfId="404"/>
    <cellStyle name="20% - Accent6 14" xfId="405"/>
    <cellStyle name="20% - Accent6 14 2" xfId="406"/>
    <cellStyle name="20% - Accent6 15" xfId="407"/>
    <cellStyle name="20% - Accent6 16" xfId="408"/>
    <cellStyle name="20% - Accent6 17" xfId="409"/>
    <cellStyle name="20% - Accent6 18" xfId="410"/>
    <cellStyle name="20% - Accent6 19" xfId="411"/>
    <cellStyle name="20% - Accent6 2" xfId="412"/>
    <cellStyle name="20% - Accent6 2 2" xfId="413"/>
    <cellStyle name="20% - Accent6 2 2 2" xfId="414"/>
    <cellStyle name="20% - Accent6 2 2 2 2" xfId="415"/>
    <cellStyle name="20% - Accent6 2 2 2 3" xfId="416"/>
    <cellStyle name="20% - Accent6 2 2 3" xfId="417"/>
    <cellStyle name="20% - Accent6 2 2 4" xfId="418"/>
    <cellStyle name="20% - Accent6 2 3" xfId="419"/>
    <cellStyle name="20% - Accent6 2 3 2" xfId="420"/>
    <cellStyle name="20% - Accent6 2 3 3" xfId="421"/>
    <cellStyle name="20% - Accent6 2 4" xfId="422"/>
    <cellStyle name="20% - Accent6 2 4 2" xfId="423"/>
    <cellStyle name="20% - Accent6 2 4 3" xfId="424"/>
    <cellStyle name="20% - Accent6 2 5" xfId="425"/>
    <cellStyle name="20% - Accent6 2 5 2" xfId="426"/>
    <cellStyle name="20% - Accent6 2 5 3" xfId="427"/>
    <cellStyle name="20% - Accent6 2 6" xfId="428"/>
    <cellStyle name="20% - Accent6 20" xfId="429"/>
    <cellStyle name="20% - Accent6 21" xfId="430"/>
    <cellStyle name="20% - Accent6 22" xfId="431"/>
    <cellStyle name="20% - Accent6 23" xfId="432"/>
    <cellStyle name="20% - Accent6 3" xfId="433"/>
    <cellStyle name="20% - Accent6 3 2" xfId="434"/>
    <cellStyle name="20% - Accent6 3 2 2" xfId="435"/>
    <cellStyle name="20% - Accent6 3 2 2 2" xfId="436"/>
    <cellStyle name="20% - Accent6 3 2 2 3" xfId="437"/>
    <cellStyle name="20% - Accent6 3 2 3" xfId="438"/>
    <cellStyle name="20% - Accent6 3 2 4" xfId="439"/>
    <cellStyle name="20% - Accent6 3 3" xfId="440"/>
    <cellStyle name="20% - Accent6 3 3 2" xfId="441"/>
    <cellStyle name="20% - Accent6 3 3 3" xfId="442"/>
    <cellStyle name="20% - Accent6 3 4" xfId="443"/>
    <cellStyle name="20% - Accent6 3 4 2" xfId="444"/>
    <cellStyle name="20% - Accent6 3 4 3" xfId="445"/>
    <cellStyle name="20% - Accent6 3 5" xfId="446"/>
    <cellStyle name="20% - Accent6 3 5 2" xfId="447"/>
    <cellStyle name="20% - Accent6 3 5 3" xfId="448"/>
    <cellStyle name="20% - Accent6 3 6" xfId="449"/>
    <cellStyle name="20% - Accent6 3 6 2" xfId="450"/>
    <cellStyle name="20% - Accent6 3 6 3" xfId="451"/>
    <cellStyle name="20% - Accent6 3 7" xfId="452"/>
    <cellStyle name="20% - Accent6 3 8" xfId="453"/>
    <cellStyle name="20% - Accent6 4" xfId="454"/>
    <cellStyle name="20% - Accent6 4 2" xfId="455"/>
    <cellStyle name="20% - Accent6 4 2 2" xfId="456"/>
    <cellStyle name="20% - Accent6 4 2 3" xfId="457"/>
    <cellStyle name="20% - Accent6 4 3" xfId="458"/>
    <cellStyle name="20% - Accent6 4 4" xfId="459"/>
    <cellStyle name="20% - Accent6 5" xfId="460"/>
    <cellStyle name="20% - Accent6 5 2" xfId="461"/>
    <cellStyle name="20% - Accent6 5 2 2" xfId="462"/>
    <cellStyle name="20% - Accent6 5 3" xfId="463"/>
    <cellStyle name="20% - Accent6 6" xfId="464"/>
    <cellStyle name="20% - Accent6 6 2" xfId="465"/>
    <cellStyle name="20% - Accent6 6 2 2" xfId="466"/>
    <cellStyle name="20% - Accent6 6 3" xfId="467"/>
    <cellStyle name="20% - Accent6 7" xfId="468"/>
    <cellStyle name="20% - Accent6 7 2" xfId="469"/>
    <cellStyle name="20% - Accent6 7 2 2" xfId="470"/>
    <cellStyle name="20% - Accent6 7 3" xfId="471"/>
    <cellStyle name="20% - Accent6 8" xfId="472"/>
    <cellStyle name="20% - Accent6 8 2" xfId="473"/>
    <cellStyle name="20% - Accent6 8 3" xfId="474"/>
    <cellStyle name="20% - Accent6 9" xfId="475"/>
    <cellStyle name="20% - Accent6 9 2" xfId="476"/>
    <cellStyle name="3" xfId="477"/>
    <cellStyle name="4" xfId="478"/>
    <cellStyle name="40% - Accent1 10" xfId="479"/>
    <cellStyle name="40% - Accent1 11" xfId="480"/>
    <cellStyle name="40% - Accent1 11 2" xfId="481"/>
    <cellStyle name="40% - Accent1 12" xfId="482"/>
    <cellStyle name="40% - Accent1 12 2" xfId="483"/>
    <cellStyle name="40% - Accent1 13" xfId="484"/>
    <cellStyle name="40% - Accent1 13 2" xfId="485"/>
    <cellStyle name="40% - Accent1 14" xfId="486"/>
    <cellStyle name="40% - Accent1 14 2" xfId="487"/>
    <cellStyle name="40% - Accent1 15" xfId="488"/>
    <cellStyle name="40% - Accent1 16" xfId="489"/>
    <cellStyle name="40% - Accent1 17" xfId="490"/>
    <cellStyle name="40% - Accent1 18" xfId="491"/>
    <cellStyle name="40% - Accent1 19" xfId="492"/>
    <cellStyle name="40% - Accent1 2" xfId="493"/>
    <cellStyle name="40% - Accent1 2 2" xfId="494"/>
    <cellStyle name="40% - Accent1 2 2 2" xfId="495"/>
    <cellStyle name="40% - Accent1 2 2 2 2" xfId="496"/>
    <cellStyle name="40% - Accent1 2 2 2 3" xfId="497"/>
    <cellStyle name="40% - Accent1 2 2 3" xfId="498"/>
    <cellStyle name="40% - Accent1 2 2 4" xfId="499"/>
    <cellStyle name="40% - Accent1 2 3" xfId="500"/>
    <cellStyle name="40% - Accent1 2 3 2" xfId="501"/>
    <cellStyle name="40% - Accent1 2 3 3" xfId="502"/>
    <cellStyle name="40% - Accent1 2 4" xfId="503"/>
    <cellStyle name="40% - Accent1 2 4 2" xfId="504"/>
    <cellStyle name="40% - Accent1 2 4 3" xfId="505"/>
    <cellStyle name="40% - Accent1 2 5" xfId="506"/>
    <cellStyle name="40% - Accent1 2 5 2" xfId="507"/>
    <cellStyle name="40% - Accent1 2 5 3" xfId="508"/>
    <cellStyle name="40% - Accent1 2 6" xfId="509"/>
    <cellStyle name="40% - Accent1 20" xfId="510"/>
    <cellStyle name="40% - Accent1 21" xfId="511"/>
    <cellStyle name="40% - Accent1 22" xfId="512"/>
    <cellStyle name="40% - Accent1 23" xfId="513"/>
    <cellStyle name="40% - Accent1 3" xfId="514"/>
    <cellStyle name="40% - Accent1 3 2" xfId="515"/>
    <cellStyle name="40% - Accent1 3 2 2" xfId="516"/>
    <cellStyle name="40% - Accent1 3 2 2 2" xfId="517"/>
    <cellStyle name="40% - Accent1 3 2 2 3" xfId="518"/>
    <cellStyle name="40% - Accent1 3 2 3" xfId="519"/>
    <cellStyle name="40% - Accent1 3 2 4" xfId="520"/>
    <cellStyle name="40% - Accent1 3 3" xfId="521"/>
    <cellStyle name="40% - Accent1 3 3 2" xfId="522"/>
    <cellStyle name="40% - Accent1 3 3 3" xfId="523"/>
    <cellStyle name="40% - Accent1 3 4" xfId="524"/>
    <cellStyle name="40% - Accent1 3 4 2" xfId="525"/>
    <cellStyle name="40% - Accent1 3 4 3" xfId="526"/>
    <cellStyle name="40% - Accent1 3 5" xfId="527"/>
    <cellStyle name="40% - Accent1 3 5 2" xfId="528"/>
    <cellStyle name="40% - Accent1 3 5 3" xfId="529"/>
    <cellStyle name="40% - Accent1 3 6" xfId="530"/>
    <cellStyle name="40% - Accent1 3 6 2" xfId="531"/>
    <cellStyle name="40% - Accent1 3 6 3" xfId="532"/>
    <cellStyle name="40% - Accent1 3 7" xfId="533"/>
    <cellStyle name="40% - Accent1 3 8" xfId="534"/>
    <cellStyle name="40% - Accent1 4" xfId="535"/>
    <cellStyle name="40% - Accent1 4 2" xfId="536"/>
    <cellStyle name="40% - Accent1 4 2 2" xfId="537"/>
    <cellStyle name="40% - Accent1 4 2 3" xfId="538"/>
    <cellStyle name="40% - Accent1 4 3" xfId="539"/>
    <cellStyle name="40% - Accent1 4 4" xfId="540"/>
    <cellStyle name="40% - Accent1 5" xfId="541"/>
    <cellStyle name="40% - Accent1 5 2" xfId="542"/>
    <cellStyle name="40% - Accent1 5 2 2" xfId="543"/>
    <cellStyle name="40% - Accent1 5 3" xfId="544"/>
    <cellStyle name="40% - Accent1 6" xfId="545"/>
    <cellStyle name="40% - Accent1 6 2" xfId="546"/>
    <cellStyle name="40% - Accent1 6 2 2" xfId="547"/>
    <cellStyle name="40% - Accent1 6 3" xfId="548"/>
    <cellStyle name="40% - Accent1 7" xfId="549"/>
    <cellStyle name="40% - Accent1 7 2" xfId="550"/>
    <cellStyle name="40% - Accent1 7 2 2" xfId="551"/>
    <cellStyle name="40% - Accent1 7 3" xfId="552"/>
    <cellStyle name="40% - Accent1 8" xfId="553"/>
    <cellStyle name="40% - Accent1 8 2" xfId="554"/>
    <cellStyle name="40% - Accent1 8 3" xfId="555"/>
    <cellStyle name="40% - Accent1 9" xfId="556"/>
    <cellStyle name="40% - Accent1 9 2" xfId="557"/>
    <cellStyle name="40% - Accent2 10" xfId="558"/>
    <cellStyle name="40% - Accent2 11" xfId="559"/>
    <cellStyle name="40% - Accent2 11 2" xfId="560"/>
    <cellStyle name="40% - Accent2 12" xfId="561"/>
    <cellStyle name="40% - Accent2 12 2" xfId="562"/>
    <cellStyle name="40% - Accent2 13" xfId="563"/>
    <cellStyle name="40% - Accent2 13 2" xfId="564"/>
    <cellStyle name="40% - Accent2 14" xfId="565"/>
    <cellStyle name="40% - Accent2 14 2" xfId="566"/>
    <cellStyle name="40% - Accent2 15" xfId="567"/>
    <cellStyle name="40% - Accent2 16" xfId="568"/>
    <cellStyle name="40% - Accent2 17" xfId="569"/>
    <cellStyle name="40% - Accent2 18" xfId="570"/>
    <cellStyle name="40% - Accent2 19" xfId="571"/>
    <cellStyle name="40% - Accent2 2" xfId="572"/>
    <cellStyle name="40% - Accent2 2 2" xfId="573"/>
    <cellStyle name="40% - Accent2 2 2 2" xfId="574"/>
    <cellStyle name="40% - Accent2 2 2 2 2" xfId="575"/>
    <cellStyle name="40% - Accent2 2 2 2 3" xfId="576"/>
    <cellStyle name="40% - Accent2 2 2 3" xfId="577"/>
    <cellStyle name="40% - Accent2 2 2 4" xfId="578"/>
    <cellStyle name="40% - Accent2 2 3" xfId="579"/>
    <cellStyle name="40% - Accent2 2 3 2" xfId="580"/>
    <cellStyle name="40% - Accent2 2 3 3" xfId="581"/>
    <cellStyle name="40% - Accent2 2 4" xfId="582"/>
    <cellStyle name="40% - Accent2 2 4 2" xfId="583"/>
    <cellStyle name="40% - Accent2 2 4 3" xfId="584"/>
    <cellStyle name="40% - Accent2 2 5" xfId="585"/>
    <cellStyle name="40% - Accent2 2 5 2" xfId="586"/>
    <cellStyle name="40% - Accent2 2 5 3" xfId="587"/>
    <cellStyle name="40% - Accent2 2 6" xfId="588"/>
    <cellStyle name="40% - Accent2 20" xfId="589"/>
    <cellStyle name="40% - Accent2 21" xfId="590"/>
    <cellStyle name="40% - Accent2 22" xfId="591"/>
    <cellStyle name="40% - Accent2 23" xfId="592"/>
    <cellStyle name="40% - Accent2 3" xfId="593"/>
    <cellStyle name="40% - Accent2 3 2" xfId="594"/>
    <cellStyle name="40% - Accent2 3 2 2" xfId="595"/>
    <cellStyle name="40% - Accent2 3 2 2 2" xfId="596"/>
    <cellStyle name="40% - Accent2 3 2 2 3" xfId="597"/>
    <cellStyle name="40% - Accent2 3 2 3" xfId="598"/>
    <cellStyle name="40% - Accent2 3 2 4" xfId="599"/>
    <cellStyle name="40% - Accent2 3 3" xfId="600"/>
    <cellStyle name="40% - Accent2 3 3 2" xfId="601"/>
    <cellStyle name="40% - Accent2 3 3 3" xfId="602"/>
    <cellStyle name="40% - Accent2 3 4" xfId="603"/>
    <cellStyle name="40% - Accent2 3 4 2" xfId="604"/>
    <cellStyle name="40% - Accent2 3 4 3" xfId="605"/>
    <cellStyle name="40% - Accent2 3 5" xfId="606"/>
    <cellStyle name="40% - Accent2 3 5 2" xfId="607"/>
    <cellStyle name="40% - Accent2 3 5 3" xfId="608"/>
    <cellStyle name="40% - Accent2 3 6" xfId="609"/>
    <cellStyle name="40% - Accent2 3 6 2" xfId="610"/>
    <cellStyle name="40% - Accent2 3 6 3" xfId="611"/>
    <cellStyle name="40% - Accent2 3 7" xfId="612"/>
    <cellStyle name="40% - Accent2 3 8" xfId="613"/>
    <cellStyle name="40% - Accent2 4" xfId="614"/>
    <cellStyle name="40% - Accent2 4 2" xfId="615"/>
    <cellStyle name="40% - Accent2 4 2 2" xfId="616"/>
    <cellStyle name="40% - Accent2 4 2 3" xfId="617"/>
    <cellStyle name="40% - Accent2 4 3" xfId="618"/>
    <cellStyle name="40% - Accent2 4 4" xfId="619"/>
    <cellStyle name="40% - Accent2 5" xfId="620"/>
    <cellStyle name="40% - Accent2 5 2" xfId="621"/>
    <cellStyle name="40% - Accent2 5 2 2" xfId="622"/>
    <cellStyle name="40% - Accent2 5 3" xfId="623"/>
    <cellStyle name="40% - Accent2 6" xfId="624"/>
    <cellStyle name="40% - Accent2 6 2" xfId="625"/>
    <cellStyle name="40% - Accent2 6 2 2" xfId="626"/>
    <cellStyle name="40% - Accent2 6 3" xfId="627"/>
    <cellStyle name="40% - Accent2 7" xfId="628"/>
    <cellStyle name="40% - Accent2 7 2" xfId="629"/>
    <cellStyle name="40% - Accent2 7 2 2" xfId="630"/>
    <cellStyle name="40% - Accent2 7 3" xfId="631"/>
    <cellStyle name="40% - Accent2 8" xfId="632"/>
    <cellStyle name="40% - Accent2 8 2" xfId="633"/>
    <cellStyle name="40% - Accent2 8 3" xfId="634"/>
    <cellStyle name="40% - Accent2 9" xfId="635"/>
    <cellStyle name="40% - Accent2 9 2" xfId="636"/>
    <cellStyle name="40% - Accent3 10" xfId="637"/>
    <cellStyle name="40% - Accent3 11" xfId="638"/>
    <cellStyle name="40% - Accent3 11 2" xfId="639"/>
    <cellStyle name="40% - Accent3 12" xfId="640"/>
    <cellStyle name="40% - Accent3 12 2" xfId="641"/>
    <cellStyle name="40% - Accent3 13" xfId="642"/>
    <cellStyle name="40% - Accent3 13 2" xfId="643"/>
    <cellStyle name="40% - Accent3 14" xfId="644"/>
    <cellStyle name="40% - Accent3 14 2" xfId="645"/>
    <cellStyle name="40% - Accent3 15" xfId="646"/>
    <cellStyle name="40% - Accent3 16" xfId="647"/>
    <cellStyle name="40% - Accent3 17" xfId="648"/>
    <cellStyle name="40% - Accent3 18" xfId="649"/>
    <cellStyle name="40% - Accent3 19" xfId="650"/>
    <cellStyle name="40% - Accent3 2" xfId="651"/>
    <cellStyle name="40% - Accent3 2 2" xfId="652"/>
    <cellStyle name="40% - Accent3 2 2 2" xfId="653"/>
    <cellStyle name="40% - Accent3 2 2 2 2" xfId="654"/>
    <cellStyle name="40% - Accent3 2 2 2 3" xfId="655"/>
    <cellStyle name="40% - Accent3 2 2 3" xfId="656"/>
    <cellStyle name="40% - Accent3 2 2 4" xfId="657"/>
    <cellStyle name="40% - Accent3 2 3" xfId="658"/>
    <cellStyle name="40% - Accent3 2 3 2" xfId="659"/>
    <cellStyle name="40% - Accent3 2 3 3" xfId="660"/>
    <cellStyle name="40% - Accent3 2 4" xfId="661"/>
    <cellStyle name="40% - Accent3 2 4 2" xfId="662"/>
    <cellStyle name="40% - Accent3 2 4 3" xfId="663"/>
    <cellStyle name="40% - Accent3 2 5" xfId="664"/>
    <cellStyle name="40% - Accent3 2 5 2" xfId="665"/>
    <cellStyle name="40% - Accent3 2 5 3" xfId="666"/>
    <cellStyle name="40% - Accent3 2 6" xfId="667"/>
    <cellStyle name="40% - Accent3 20" xfId="668"/>
    <cellStyle name="40% - Accent3 21" xfId="669"/>
    <cellStyle name="40% - Accent3 22" xfId="670"/>
    <cellStyle name="40% - Accent3 23" xfId="671"/>
    <cellStyle name="40% - Accent3 3" xfId="672"/>
    <cellStyle name="40% - Accent3 3 2" xfId="673"/>
    <cellStyle name="40% - Accent3 3 2 2" xfId="674"/>
    <cellStyle name="40% - Accent3 3 2 2 2" xfId="675"/>
    <cellStyle name="40% - Accent3 3 2 2 3" xfId="676"/>
    <cellStyle name="40% - Accent3 3 2 3" xfId="677"/>
    <cellStyle name="40% - Accent3 3 2 4" xfId="678"/>
    <cellStyle name="40% - Accent3 3 3" xfId="679"/>
    <cellStyle name="40% - Accent3 3 3 2" xfId="680"/>
    <cellStyle name="40% - Accent3 3 3 3" xfId="681"/>
    <cellStyle name="40% - Accent3 3 4" xfId="682"/>
    <cellStyle name="40% - Accent3 3 4 2" xfId="683"/>
    <cellStyle name="40% - Accent3 3 4 3" xfId="684"/>
    <cellStyle name="40% - Accent3 3 5" xfId="685"/>
    <cellStyle name="40% - Accent3 3 5 2" xfId="686"/>
    <cellStyle name="40% - Accent3 3 5 3" xfId="687"/>
    <cellStyle name="40% - Accent3 3 6" xfId="688"/>
    <cellStyle name="40% - Accent3 3 6 2" xfId="689"/>
    <cellStyle name="40% - Accent3 3 6 3" xfId="690"/>
    <cellStyle name="40% - Accent3 3 7" xfId="691"/>
    <cellStyle name="40% - Accent3 3 8" xfId="692"/>
    <cellStyle name="40% - Accent3 4" xfId="693"/>
    <cellStyle name="40% - Accent3 4 2" xfId="694"/>
    <cellStyle name="40% - Accent3 4 2 2" xfId="695"/>
    <cellStyle name="40% - Accent3 4 2 3" xfId="696"/>
    <cellStyle name="40% - Accent3 4 3" xfId="697"/>
    <cellStyle name="40% - Accent3 4 4" xfId="698"/>
    <cellStyle name="40% - Accent3 5" xfId="699"/>
    <cellStyle name="40% - Accent3 5 2" xfId="700"/>
    <cellStyle name="40% - Accent3 5 2 2" xfId="701"/>
    <cellStyle name="40% - Accent3 5 3" xfId="702"/>
    <cellStyle name="40% - Accent3 6" xfId="703"/>
    <cellStyle name="40% - Accent3 6 2" xfId="704"/>
    <cellStyle name="40% - Accent3 6 2 2" xfId="705"/>
    <cellStyle name="40% - Accent3 6 3" xfId="706"/>
    <cellStyle name="40% - Accent3 7" xfId="707"/>
    <cellStyle name="40% - Accent3 7 2" xfId="708"/>
    <cellStyle name="40% - Accent3 7 2 2" xfId="709"/>
    <cellStyle name="40% - Accent3 7 3" xfId="710"/>
    <cellStyle name="40% - Accent3 8" xfId="711"/>
    <cellStyle name="40% - Accent3 8 2" xfId="712"/>
    <cellStyle name="40% - Accent3 8 3" xfId="713"/>
    <cellStyle name="40% - Accent3 9" xfId="714"/>
    <cellStyle name="40% - Accent3 9 2" xfId="715"/>
    <cellStyle name="40% - Accent4 10" xfId="716"/>
    <cellStyle name="40% - Accent4 11" xfId="717"/>
    <cellStyle name="40% - Accent4 11 2" xfId="718"/>
    <cellStyle name="40% - Accent4 12" xfId="719"/>
    <cellStyle name="40% - Accent4 12 2" xfId="720"/>
    <cellStyle name="40% - Accent4 13" xfId="721"/>
    <cellStyle name="40% - Accent4 13 2" xfId="722"/>
    <cellStyle name="40% - Accent4 14" xfId="723"/>
    <cellStyle name="40% - Accent4 14 2" xfId="724"/>
    <cellStyle name="40% - Accent4 15" xfId="725"/>
    <cellStyle name="40% - Accent4 16" xfId="726"/>
    <cellStyle name="40% - Accent4 17" xfId="727"/>
    <cellStyle name="40% - Accent4 18" xfId="728"/>
    <cellStyle name="40% - Accent4 19" xfId="729"/>
    <cellStyle name="40% - Accent4 2" xfId="730"/>
    <cellStyle name="40% - Accent4 2 2" xfId="731"/>
    <cellStyle name="40% - Accent4 2 2 2" xfId="732"/>
    <cellStyle name="40% - Accent4 2 2 2 2" xfId="733"/>
    <cellStyle name="40% - Accent4 2 2 2 3" xfId="734"/>
    <cellStyle name="40% - Accent4 2 2 3" xfId="735"/>
    <cellStyle name="40% - Accent4 2 2 4" xfId="736"/>
    <cellStyle name="40% - Accent4 2 3" xfId="737"/>
    <cellStyle name="40% - Accent4 2 3 2" xfId="738"/>
    <cellStyle name="40% - Accent4 2 3 3" xfId="739"/>
    <cellStyle name="40% - Accent4 2 4" xfId="740"/>
    <cellStyle name="40% - Accent4 2 4 2" xfId="741"/>
    <cellStyle name="40% - Accent4 2 4 3" xfId="742"/>
    <cellStyle name="40% - Accent4 2 5" xfId="743"/>
    <cellStyle name="40% - Accent4 2 5 2" xfId="744"/>
    <cellStyle name="40% - Accent4 2 5 3" xfId="745"/>
    <cellStyle name="40% - Accent4 2 6" xfId="746"/>
    <cellStyle name="40% - Accent4 20" xfId="747"/>
    <cellStyle name="40% - Accent4 21" xfId="748"/>
    <cellStyle name="40% - Accent4 22" xfId="749"/>
    <cellStyle name="40% - Accent4 23" xfId="750"/>
    <cellStyle name="40% - Accent4 3" xfId="751"/>
    <cellStyle name="40% - Accent4 3 2" xfId="752"/>
    <cellStyle name="40% - Accent4 3 2 2" xfId="753"/>
    <cellStyle name="40% - Accent4 3 2 2 2" xfId="754"/>
    <cellStyle name="40% - Accent4 3 2 2 3" xfId="755"/>
    <cellStyle name="40% - Accent4 3 2 3" xfId="756"/>
    <cellStyle name="40% - Accent4 3 2 4" xfId="757"/>
    <cellStyle name="40% - Accent4 3 3" xfId="758"/>
    <cellStyle name="40% - Accent4 3 3 2" xfId="759"/>
    <cellStyle name="40% - Accent4 3 3 3" xfId="760"/>
    <cellStyle name="40% - Accent4 3 4" xfId="761"/>
    <cellStyle name="40% - Accent4 3 4 2" xfId="762"/>
    <cellStyle name="40% - Accent4 3 4 3" xfId="763"/>
    <cellStyle name="40% - Accent4 3 5" xfId="764"/>
    <cellStyle name="40% - Accent4 3 5 2" xfId="765"/>
    <cellStyle name="40% - Accent4 3 5 3" xfId="766"/>
    <cellStyle name="40% - Accent4 3 6" xfId="767"/>
    <cellStyle name="40% - Accent4 3 6 2" xfId="768"/>
    <cellStyle name="40% - Accent4 3 6 3" xfId="769"/>
    <cellStyle name="40% - Accent4 3 7" xfId="770"/>
    <cellStyle name="40% - Accent4 3 8" xfId="771"/>
    <cellStyle name="40% - Accent4 4" xfId="772"/>
    <cellStyle name="40% - Accent4 4 2" xfId="773"/>
    <cellStyle name="40% - Accent4 4 2 2" xfId="774"/>
    <cellStyle name="40% - Accent4 4 2 3" xfId="775"/>
    <cellStyle name="40% - Accent4 4 3" xfId="776"/>
    <cellStyle name="40% - Accent4 4 4" xfId="777"/>
    <cellStyle name="40% - Accent4 5" xfId="778"/>
    <cellStyle name="40% - Accent4 5 2" xfId="779"/>
    <cellStyle name="40% - Accent4 5 2 2" xfId="780"/>
    <cellStyle name="40% - Accent4 5 3" xfId="781"/>
    <cellStyle name="40% - Accent4 6" xfId="782"/>
    <cellStyle name="40% - Accent4 6 2" xfId="783"/>
    <cellStyle name="40% - Accent4 6 2 2" xfId="784"/>
    <cellStyle name="40% - Accent4 6 3" xfId="785"/>
    <cellStyle name="40% - Accent4 7" xfId="786"/>
    <cellStyle name="40% - Accent4 7 2" xfId="787"/>
    <cellStyle name="40% - Accent4 7 2 2" xfId="788"/>
    <cellStyle name="40% - Accent4 7 3" xfId="789"/>
    <cellStyle name="40% - Accent4 8" xfId="790"/>
    <cellStyle name="40% - Accent4 8 2" xfId="791"/>
    <cellStyle name="40% - Accent4 8 3" xfId="792"/>
    <cellStyle name="40% - Accent4 9" xfId="793"/>
    <cellStyle name="40% - Accent4 9 2" xfId="794"/>
    <cellStyle name="40% - Accent5 10" xfId="795"/>
    <cellStyle name="40% - Accent5 11" xfId="796"/>
    <cellStyle name="40% - Accent5 11 2" xfId="797"/>
    <cellStyle name="40% - Accent5 12" xfId="798"/>
    <cellStyle name="40% - Accent5 12 2" xfId="799"/>
    <cellStyle name="40% - Accent5 13" xfId="800"/>
    <cellStyle name="40% - Accent5 13 2" xfId="801"/>
    <cellStyle name="40% - Accent5 14" xfId="802"/>
    <cellStyle name="40% - Accent5 14 2" xfId="803"/>
    <cellStyle name="40% - Accent5 15" xfId="804"/>
    <cellStyle name="40% - Accent5 16" xfId="805"/>
    <cellStyle name="40% - Accent5 17" xfId="806"/>
    <cellStyle name="40% - Accent5 18" xfId="807"/>
    <cellStyle name="40% - Accent5 19" xfId="808"/>
    <cellStyle name="40% - Accent5 2" xfId="809"/>
    <cellStyle name="40% - Accent5 2 2" xfId="810"/>
    <cellStyle name="40% - Accent5 2 2 2" xfId="811"/>
    <cellStyle name="40% - Accent5 2 2 2 2" xfId="812"/>
    <cellStyle name="40% - Accent5 2 2 2 3" xfId="813"/>
    <cellStyle name="40% - Accent5 2 2 3" xfId="814"/>
    <cellStyle name="40% - Accent5 2 2 4" xfId="815"/>
    <cellStyle name="40% - Accent5 2 3" xfId="816"/>
    <cellStyle name="40% - Accent5 2 3 2" xfId="817"/>
    <cellStyle name="40% - Accent5 2 3 3" xfId="818"/>
    <cellStyle name="40% - Accent5 2 4" xfId="819"/>
    <cellStyle name="40% - Accent5 2 4 2" xfId="820"/>
    <cellStyle name="40% - Accent5 2 4 3" xfId="821"/>
    <cellStyle name="40% - Accent5 2 5" xfId="822"/>
    <cellStyle name="40% - Accent5 2 5 2" xfId="823"/>
    <cellStyle name="40% - Accent5 2 5 3" xfId="824"/>
    <cellStyle name="40% - Accent5 2 6" xfId="825"/>
    <cellStyle name="40% - Accent5 20" xfId="826"/>
    <cellStyle name="40% - Accent5 21" xfId="827"/>
    <cellStyle name="40% - Accent5 22" xfId="828"/>
    <cellStyle name="40% - Accent5 23" xfId="829"/>
    <cellStyle name="40% - Accent5 3" xfId="830"/>
    <cellStyle name="40% - Accent5 3 2" xfId="831"/>
    <cellStyle name="40% - Accent5 3 2 2" xfId="832"/>
    <cellStyle name="40% - Accent5 3 2 2 2" xfId="833"/>
    <cellStyle name="40% - Accent5 3 2 2 3" xfId="834"/>
    <cellStyle name="40% - Accent5 3 2 3" xfId="835"/>
    <cellStyle name="40% - Accent5 3 2 4" xfId="836"/>
    <cellStyle name="40% - Accent5 3 3" xfId="837"/>
    <cellStyle name="40% - Accent5 3 3 2" xfId="838"/>
    <cellStyle name="40% - Accent5 3 3 3" xfId="839"/>
    <cellStyle name="40% - Accent5 3 4" xfId="840"/>
    <cellStyle name="40% - Accent5 3 4 2" xfId="841"/>
    <cellStyle name="40% - Accent5 3 4 3" xfId="842"/>
    <cellStyle name="40% - Accent5 3 5" xfId="843"/>
    <cellStyle name="40% - Accent5 3 5 2" xfId="844"/>
    <cellStyle name="40% - Accent5 3 5 3" xfId="845"/>
    <cellStyle name="40% - Accent5 3 6" xfId="846"/>
    <cellStyle name="40% - Accent5 3 6 2" xfId="847"/>
    <cellStyle name="40% - Accent5 3 6 3" xfId="848"/>
    <cellStyle name="40% - Accent5 3 7" xfId="849"/>
    <cellStyle name="40% - Accent5 3 8" xfId="850"/>
    <cellStyle name="40% - Accent5 4" xfId="851"/>
    <cellStyle name="40% - Accent5 4 2" xfId="852"/>
    <cellStyle name="40% - Accent5 4 2 2" xfId="853"/>
    <cellStyle name="40% - Accent5 4 2 3" xfId="854"/>
    <cellStyle name="40% - Accent5 4 3" xfId="855"/>
    <cellStyle name="40% - Accent5 4 4" xfId="856"/>
    <cellStyle name="40% - Accent5 5" xfId="857"/>
    <cellStyle name="40% - Accent5 5 2" xfId="858"/>
    <cellStyle name="40% - Accent5 5 2 2" xfId="859"/>
    <cellStyle name="40% - Accent5 5 3" xfId="860"/>
    <cellStyle name="40% - Accent5 6" xfId="861"/>
    <cellStyle name="40% - Accent5 6 2" xfId="862"/>
    <cellStyle name="40% - Accent5 6 2 2" xfId="863"/>
    <cellStyle name="40% - Accent5 6 3" xfId="864"/>
    <cellStyle name="40% - Accent5 7" xfId="865"/>
    <cellStyle name="40% - Accent5 7 2" xfId="866"/>
    <cellStyle name="40% - Accent5 7 2 2" xfId="867"/>
    <cellStyle name="40% - Accent5 7 3" xfId="868"/>
    <cellStyle name="40% - Accent5 8" xfId="869"/>
    <cellStyle name="40% - Accent5 8 2" xfId="870"/>
    <cellStyle name="40% - Accent5 8 3" xfId="871"/>
    <cellStyle name="40% - Accent5 9" xfId="872"/>
    <cellStyle name="40% - Accent5 9 2" xfId="873"/>
    <cellStyle name="40% - Accent6 10" xfId="874"/>
    <cellStyle name="40% - Accent6 11" xfId="875"/>
    <cellStyle name="40% - Accent6 11 2" xfId="876"/>
    <cellStyle name="40% - Accent6 12" xfId="877"/>
    <cellStyle name="40% - Accent6 12 2" xfId="878"/>
    <cellStyle name="40% - Accent6 13" xfId="879"/>
    <cellStyle name="40% - Accent6 13 2" xfId="880"/>
    <cellStyle name="40% - Accent6 14" xfId="881"/>
    <cellStyle name="40% - Accent6 14 2" xfId="882"/>
    <cellStyle name="40% - Accent6 15" xfId="883"/>
    <cellStyle name="40% - Accent6 16" xfId="884"/>
    <cellStyle name="40% - Accent6 17" xfId="885"/>
    <cellStyle name="40% - Accent6 18" xfId="886"/>
    <cellStyle name="40% - Accent6 19" xfId="887"/>
    <cellStyle name="40% - Accent6 2" xfId="888"/>
    <cellStyle name="40% - Accent6 2 2" xfId="889"/>
    <cellStyle name="40% - Accent6 2 2 2" xfId="890"/>
    <cellStyle name="40% - Accent6 2 2 2 2" xfId="891"/>
    <cellStyle name="40% - Accent6 2 2 2 3" xfId="892"/>
    <cellStyle name="40% - Accent6 2 2 3" xfId="893"/>
    <cellStyle name="40% - Accent6 2 2 4" xfId="894"/>
    <cellStyle name="40% - Accent6 2 3" xfId="895"/>
    <cellStyle name="40% - Accent6 2 3 2" xfId="896"/>
    <cellStyle name="40% - Accent6 2 3 3" xfId="897"/>
    <cellStyle name="40% - Accent6 2 4" xfId="898"/>
    <cellStyle name="40% - Accent6 2 4 2" xfId="899"/>
    <cellStyle name="40% - Accent6 2 4 3" xfId="900"/>
    <cellStyle name="40% - Accent6 2 5" xfId="901"/>
    <cellStyle name="40% - Accent6 2 5 2" xfId="902"/>
    <cellStyle name="40% - Accent6 2 5 3" xfId="903"/>
    <cellStyle name="40% - Accent6 2 6" xfId="904"/>
    <cellStyle name="40% - Accent6 20" xfId="905"/>
    <cellStyle name="40% - Accent6 21" xfId="906"/>
    <cellStyle name="40% - Accent6 22" xfId="907"/>
    <cellStyle name="40% - Accent6 23" xfId="908"/>
    <cellStyle name="40% - Accent6 3" xfId="909"/>
    <cellStyle name="40% - Accent6 3 2" xfId="910"/>
    <cellStyle name="40% - Accent6 3 2 2" xfId="911"/>
    <cellStyle name="40% - Accent6 3 2 2 2" xfId="912"/>
    <cellStyle name="40% - Accent6 3 2 2 3" xfId="913"/>
    <cellStyle name="40% - Accent6 3 2 3" xfId="914"/>
    <cellStyle name="40% - Accent6 3 2 4" xfId="915"/>
    <cellStyle name="40% - Accent6 3 3" xfId="916"/>
    <cellStyle name="40% - Accent6 3 3 2" xfId="917"/>
    <cellStyle name="40% - Accent6 3 3 3" xfId="918"/>
    <cellStyle name="40% - Accent6 3 4" xfId="919"/>
    <cellStyle name="40% - Accent6 3 4 2" xfId="920"/>
    <cellStyle name="40% - Accent6 3 4 3" xfId="921"/>
    <cellStyle name="40% - Accent6 3 5" xfId="922"/>
    <cellStyle name="40% - Accent6 3 5 2" xfId="923"/>
    <cellStyle name="40% - Accent6 3 5 3" xfId="924"/>
    <cellStyle name="40% - Accent6 3 6" xfId="925"/>
    <cellStyle name="40% - Accent6 3 6 2" xfId="926"/>
    <cellStyle name="40% - Accent6 3 6 3" xfId="927"/>
    <cellStyle name="40% - Accent6 3 7" xfId="928"/>
    <cellStyle name="40% - Accent6 3 8" xfId="929"/>
    <cellStyle name="40% - Accent6 4" xfId="930"/>
    <cellStyle name="40% - Accent6 4 2" xfId="931"/>
    <cellStyle name="40% - Accent6 4 2 2" xfId="932"/>
    <cellStyle name="40% - Accent6 4 2 3" xfId="933"/>
    <cellStyle name="40% - Accent6 4 3" xfId="934"/>
    <cellStyle name="40% - Accent6 4 4" xfId="935"/>
    <cellStyle name="40% - Accent6 5" xfId="936"/>
    <cellStyle name="40% - Accent6 5 2" xfId="937"/>
    <cellStyle name="40% - Accent6 5 2 2" xfId="938"/>
    <cellStyle name="40% - Accent6 5 3" xfId="939"/>
    <cellStyle name="40% - Accent6 6" xfId="940"/>
    <cellStyle name="40% - Accent6 6 2" xfId="941"/>
    <cellStyle name="40% - Accent6 6 2 2" xfId="942"/>
    <cellStyle name="40% - Accent6 6 3" xfId="943"/>
    <cellStyle name="40% - Accent6 7" xfId="944"/>
    <cellStyle name="40% - Accent6 7 2" xfId="945"/>
    <cellStyle name="40% - Accent6 7 2 2" xfId="946"/>
    <cellStyle name="40% - Accent6 7 3" xfId="947"/>
    <cellStyle name="40% - Accent6 8" xfId="948"/>
    <cellStyle name="40% - Accent6 8 2" xfId="949"/>
    <cellStyle name="40% - Accent6 8 3" xfId="950"/>
    <cellStyle name="40% - Accent6 9" xfId="951"/>
    <cellStyle name="40% - Accent6 9 2" xfId="952"/>
    <cellStyle name="5" xfId="953"/>
    <cellStyle name="60% - Accent1 2" xfId="954"/>
    <cellStyle name="60% - Accent1 2 2" xfId="955"/>
    <cellStyle name="60% - Accent1 2 2 2" xfId="956"/>
    <cellStyle name="60% - Accent1 2 3" xfId="957"/>
    <cellStyle name="60% - Accent1 2 4" xfId="958"/>
    <cellStyle name="60% - Accent1 3" xfId="959"/>
    <cellStyle name="60% - Accent1 3 2" xfId="960"/>
    <cellStyle name="60% - Accent1 3 2 2" xfId="961"/>
    <cellStyle name="60% - Accent1 3 3" xfId="962"/>
    <cellStyle name="60% - Accent1 4" xfId="963"/>
    <cellStyle name="60% - Accent1 4 2" xfId="964"/>
    <cellStyle name="60% - Accent2 2" xfId="965"/>
    <cellStyle name="60% - Accent2 2 2" xfId="966"/>
    <cellStyle name="60% - Accent2 2 2 2" xfId="967"/>
    <cellStyle name="60% - Accent2 2 3" xfId="968"/>
    <cellStyle name="60% - Accent2 2 4" xfId="969"/>
    <cellStyle name="60% - Accent2 3" xfId="970"/>
    <cellStyle name="60% - Accent2 3 2" xfId="971"/>
    <cellStyle name="60% - Accent2 3 2 2" xfId="972"/>
    <cellStyle name="60% - Accent2 3 3" xfId="973"/>
    <cellStyle name="60% - Accent2 4" xfId="974"/>
    <cellStyle name="60% - Accent2 4 2" xfId="975"/>
    <cellStyle name="60% - Accent3 2" xfId="976"/>
    <cellStyle name="60% - Accent3 2 2" xfId="977"/>
    <cellStyle name="60% - Accent3 2 2 2" xfId="978"/>
    <cellStyle name="60% - Accent3 2 3" xfId="979"/>
    <cellStyle name="60% - Accent3 2 4" xfId="980"/>
    <cellStyle name="60% - Accent3 3" xfId="981"/>
    <cellStyle name="60% - Accent3 3 2" xfId="982"/>
    <cellStyle name="60% - Accent3 3 2 2" xfId="983"/>
    <cellStyle name="60% - Accent3 3 3" xfId="984"/>
    <cellStyle name="60% - Accent3 4" xfId="985"/>
    <cellStyle name="60% - Accent3 4 2" xfId="986"/>
    <cellStyle name="60% - Accent4 2" xfId="987"/>
    <cellStyle name="60% - Accent4 2 2" xfId="988"/>
    <cellStyle name="60% - Accent4 2 2 2" xfId="989"/>
    <cellStyle name="60% - Accent4 2 3" xfId="990"/>
    <cellStyle name="60% - Accent4 2 4" xfId="991"/>
    <cellStyle name="60% - Accent4 3" xfId="992"/>
    <cellStyle name="60% - Accent4 3 2" xfId="993"/>
    <cellStyle name="60% - Accent4 3 2 2" xfId="994"/>
    <cellStyle name="60% - Accent4 3 3" xfId="995"/>
    <cellStyle name="60% - Accent4 4" xfId="996"/>
    <cellStyle name="60% - Accent4 4 2" xfId="997"/>
    <cellStyle name="60% - Accent5 2" xfId="998"/>
    <cellStyle name="60% - Accent5 2 2" xfId="999"/>
    <cellStyle name="60% - Accent5 2 2 2" xfId="1000"/>
    <cellStyle name="60% - Accent5 2 3" xfId="1001"/>
    <cellStyle name="60% - Accent5 2 4" xfId="1002"/>
    <cellStyle name="60% - Accent5 3" xfId="1003"/>
    <cellStyle name="60% - Accent5 3 2" xfId="1004"/>
    <cellStyle name="60% - Accent5 3 2 2" xfId="1005"/>
    <cellStyle name="60% - Accent5 3 3" xfId="1006"/>
    <cellStyle name="60% - Accent5 4" xfId="1007"/>
    <cellStyle name="60% - Accent5 4 2" xfId="1008"/>
    <cellStyle name="60% - Accent6 2" xfId="1009"/>
    <cellStyle name="60% - Accent6 2 2" xfId="1010"/>
    <cellStyle name="60% - Accent6 2 2 2" xfId="1011"/>
    <cellStyle name="60% - Accent6 2 3" xfId="1012"/>
    <cellStyle name="60% - Accent6 2 4" xfId="1013"/>
    <cellStyle name="60% - Accent6 3" xfId="1014"/>
    <cellStyle name="60% - Accent6 3 2" xfId="1015"/>
    <cellStyle name="60% - Accent6 3 2 2" xfId="1016"/>
    <cellStyle name="60% - Accent6 3 3" xfId="1017"/>
    <cellStyle name="60% - Accent6 4" xfId="1018"/>
    <cellStyle name="60% - Accent6 4 2" xfId="1019"/>
    <cellStyle name="7" xfId="1020"/>
    <cellStyle name="8" xfId="1021"/>
    <cellStyle name="Accent1 2" xfId="1022"/>
    <cellStyle name="Accent1 2 2" xfId="1023"/>
    <cellStyle name="Accent1 2 2 2" xfId="1024"/>
    <cellStyle name="Accent1 2 3" xfId="1025"/>
    <cellStyle name="Accent1 2 4" xfId="1026"/>
    <cellStyle name="Accent1 3" xfId="1027"/>
    <cellStyle name="Accent1 3 2" xfId="1028"/>
    <cellStyle name="Accent1 3 2 2" xfId="1029"/>
    <cellStyle name="Accent1 3 3" xfId="1030"/>
    <cellStyle name="Accent1 4" xfId="1031"/>
    <cellStyle name="Accent1 4 2" xfId="1032"/>
    <cellStyle name="Accent2 2" xfId="1033"/>
    <cellStyle name="Accent2 2 2" xfId="1034"/>
    <cellStyle name="Accent2 2 2 2" xfId="1035"/>
    <cellStyle name="Accent2 2 3" xfId="1036"/>
    <cellStyle name="Accent2 2 4" xfId="1037"/>
    <cellStyle name="Accent2 3" xfId="1038"/>
    <cellStyle name="Accent2 3 2" xfId="1039"/>
    <cellStyle name="Accent2 3 2 2" xfId="1040"/>
    <cellStyle name="Accent2 3 3" xfId="1041"/>
    <cellStyle name="Accent2 4" xfId="1042"/>
    <cellStyle name="Accent2 4 2" xfId="1043"/>
    <cellStyle name="Accent3 2" xfId="1044"/>
    <cellStyle name="Accent3 2 2" xfId="1045"/>
    <cellStyle name="Accent3 2 2 2" xfId="1046"/>
    <cellStyle name="Accent3 2 3" xfId="1047"/>
    <cellStyle name="Accent3 2 4" xfId="1048"/>
    <cellStyle name="Accent3 3" xfId="1049"/>
    <cellStyle name="Accent3 3 2" xfId="1050"/>
    <cellStyle name="Accent3 3 2 2" xfId="1051"/>
    <cellStyle name="Accent3 3 3" xfId="1052"/>
    <cellStyle name="Accent3 4" xfId="1053"/>
    <cellStyle name="Accent3 4 2" xfId="1054"/>
    <cellStyle name="Accent4 2" xfId="1055"/>
    <cellStyle name="Accent4 2 2" xfId="1056"/>
    <cellStyle name="Accent4 2 2 2" xfId="1057"/>
    <cellStyle name="Accent4 2 3" xfId="1058"/>
    <cellStyle name="Accent4 2 4" xfId="1059"/>
    <cellStyle name="Accent4 3" xfId="1060"/>
    <cellStyle name="Accent4 3 2" xfId="1061"/>
    <cellStyle name="Accent4 3 2 2" xfId="1062"/>
    <cellStyle name="Accent4 3 3" xfId="1063"/>
    <cellStyle name="Accent4 4" xfId="1064"/>
    <cellStyle name="Accent4 4 2" xfId="1065"/>
    <cellStyle name="Accent5 2" xfId="1066"/>
    <cellStyle name="Accent5 2 2" xfId="1067"/>
    <cellStyle name="Accent5 2 2 2" xfId="1068"/>
    <cellStyle name="Accent5 2 3" xfId="1069"/>
    <cellStyle name="Accent5 2 4" xfId="1070"/>
    <cellStyle name="Accent5 3" xfId="1071"/>
    <cellStyle name="Accent5 3 2" xfId="1072"/>
    <cellStyle name="Accent5 3 3" xfId="1073"/>
    <cellStyle name="Accent5 4" xfId="1074"/>
    <cellStyle name="Accent5 4 2" xfId="1075"/>
    <cellStyle name="Accent6 2" xfId="1076"/>
    <cellStyle name="Accent6 2 2" xfId="1077"/>
    <cellStyle name="Accent6 2 2 2" xfId="1078"/>
    <cellStyle name="Accent6 2 3" xfId="1079"/>
    <cellStyle name="Accent6 2 4" xfId="1080"/>
    <cellStyle name="Accent6 3" xfId="1081"/>
    <cellStyle name="Accent6 3 2" xfId="1082"/>
    <cellStyle name="Accent6 3 2 2" xfId="1083"/>
    <cellStyle name="Accent6 3 3" xfId="1084"/>
    <cellStyle name="Accent6 4" xfId="1085"/>
    <cellStyle name="Accent6 4 2" xfId="1086"/>
    <cellStyle name="Bad 2" xfId="1087"/>
    <cellStyle name="Bad 2 2" xfId="1088"/>
    <cellStyle name="Bad 2 2 2" xfId="1089"/>
    <cellStyle name="Bad 2 3" xfId="1090"/>
    <cellStyle name="Bad 2 4" xfId="1091"/>
    <cellStyle name="Bad 3" xfId="1092"/>
    <cellStyle name="Bad 3 2" xfId="1093"/>
    <cellStyle name="Bad 3 2 2" xfId="1094"/>
    <cellStyle name="Bad 3 3" xfId="1095"/>
    <cellStyle name="Bad 4" xfId="1096"/>
    <cellStyle name="Bad 4 2" xfId="1097"/>
    <cellStyle name="Calculation 2" xfId="1098"/>
    <cellStyle name="Calculation 2 2" xfId="1099"/>
    <cellStyle name="Calculation 2 2 2" xfId="1100"/>
    <cellStyle name="Calculation 2 2 3" xfId="1101"/>
    <cellStyle name="Calculation 2 3" xfId="1102"/>
    <cellStyle name="Calculation 2 4" xfId="1103"/>
    <cellStyle name="Calculation 2 5" xfId="1104"/>
    <cellStyle name="Calculation 2 6" xfId="1105"/>
    <cellStyle name="Calculation 2 7" xfId="1106"/>
    <cellStyle name="Calculation 2 8" xfId="1107"/>
    <cellStyle name="Calculation 3" xfId="1108"/>
    <cellStyle name="Calculation 3 2" xfId="1109"/>
    <cellStyle name="Calculation 3 2 2" xfId="1110"/>
    <cellStyle name="Calculation 3 2 3" xfId="1111"/>
    <cellStyle name="Calculation 3 3" xfId="1112"/>
    <cellStyle name="Calculation 3 4" xfId="1113"/>
    <cellStyle name="Calculation 3 5" xfId="1114"/>
    <cellStyle name="Calculation 3 6" xfId="1115"/>
    <cellStyle name="Calculation 4" xfId="1116"/>
    <cellStyle name="Calculation 4 2" xfId="1117"/>
    <cellStyle name="Check Cell 2" xfId="1118"/>
    <cellStyle name="Check Cell 2 2" xfId="1119"/>
    <cellStyle name="Check Cell 2 2 2" xfId="1120"/>
    <cellStyle name="Check Cell 2 3" xfId="1121"/>
    <cellStyle name="Check Cell 2 4" xfId="1122"/>
    <cellStyle name="Check Cell 3" xfId="1123"/>
    <cellStyle name="Check Cell 3 2" xfId="1124"/>
    <cellStyle name="Check Cell 3 3" xfId="1125"/>
    <cellStyle name="Check Cell 4" xfId="1126"/>
    <cellStyle name="Check Cell 4 2" xfId="1127"/>
    <cellStyle name="ColumnAttributeAbovePrompt" xfId="1128"/>
    <cellStyle name="ColumnAttributePrompt" xfId="1129"/>
    <cellStyle name="ColumnAttributeValue" xfId="1130"/>
    <cellStyle name="ColumnHeadingPrompt" xfId="1131"/>
    <cellStyle name="ColumnHeadingValue" xfId="1132"/>
    <cellStyle name="Comma  - Style1" xfId="1133"/>
    <cellStyle name="Comma  - Style2" xfId="1134"/>
    <cellStyle name="Comma  - Style3" xfId="1135"/>
    <cellStyle name="Comma  - Style4" xfId="1136"/>
    <cellStyle name="Comma  - Style5" xfId="1137"/>
    <cellStyle name="Comma  - Style6" xfId="1138"/>
    <cellStyle name="Comma  - Style7" xfId="1139"/>
    <cellStyle name="Comma  - Style8" xfId="1140"/>
    <cellStyle name="Comma [0] 2" xfId="1141"/>
    <cellStyle name="Comma [0] 2 2" xfId="1142"/>
    <cellStyle name="Comma 10" xfId="1143"/>
    <cellStyle name="Comma 10 2" xfId="1144"/>
    <cellStyle name="Comma 10 2 2" xfId="1145"/>
    <cellStyle name="Comma 10 2 2 2" xfId="1146"/>
    <cellStyle name="Comma 10 3" xfId="1147"/>
    <cellStyle name="Comma 10 3 2" xfId="1148"/>
    <cellStyle name="Comma 10 4" xfId="1149"/>
    <cellStyle name="Comma 10 5" xfId="1150"/>
    <cellStyle name="Comma 11" xfId="1151"/>
    <cellStyle name="Comma 11 2" xfId="1152"/>
    <cellStyle name="Comma 11 2 2" xfId="1153"/>
    <cellStyle name="Comma 11 2 2 2" xfId="1154"/>
    <cellStyle name="Comma 11 3" xfId="1155"/>
    <cellStyle name="Comma 11 3 2" xfId="1156"/>
    <cellStyle name="Comma 11 4" xfId="1157"/>
    <cellStyle name="Comma 12" xfId="1158"/>
    <cellStyle name="Comma 12 2" xfId="1159"/>
    <cellStyle name="Comma 12 2 2" xfId="1160"/>
    <cellStyle name="Comma 13" xfId="1161"/>
    <cellStyle name="Comma 14" xfId="1162"/>
    <cellStyle name="Comma 14 2" xfId="1163"/>
    <cellStyle name="Comma 15" xfId="1164"/>
    <cellStyle name="Comma 16" xfId="1165"/>
    <cellStyle name="Comma 16 2" xfId="1166"/>
    <cellStyle name="Comma 17" xfId="1167"/>
    <cellStyle name="Comma 18" xfId="1168"/>
    <cellStyle name="Comma 19" xfId="1169"/>
    <cellStyle name="Comma 19 2" xfId="1170"/>
    <cellStyle name="Comma 19 2 2" xfId="1171"/>
    <cellStyle name="Comma 19 2 2 2" xfId="1172"/>
    <cellStyle name="Comma 19 2 3" xfId="1173"/>
    <cellStyle name="Comma 19 3" xfId="1174"/>
    <cellStyle name="Comma 2" xfId="1175"/>
    <cellStyle name="Comma 2 10" xfId="1176"/>
    <cellStyle name="Comma 2 11" xfId="1177"/>
    <cellStyle name="Comma 2 12" xfId="1178"/>
    <cellStyle name="Comma 2 2" xfId="1179"/>
    <cellStyle name="Comma 2 2 2" xfId="1180"/>
    <cellStyle name="Comma 2 2 2 2" xfId="1181"/>
    <cellStyle name="Comma 2 2 2 3" xfId="1182"/>
    <cellStyle name="Comma 2 2 2 4" xfId="1183"/>
    <cellStyle name="Comma 2 2 2 5" xfId="1184"/>
    <cellStyle name="Comma 2 2 3" xfId="1185"/>
    <cellStyle name="Comma 2 2 4" xfId="1186"/>
    <cellStyle name="Comma 2 2 5" xfId="1187"/>
    <cellStyle name="Comma 2 3" xfId="1188"/>
    <cellStyle name="Comma 2 3 2" xfId="1189"/>
    <cellStyle name="Comma 2 3 2 2" xfId="1190"/>
    <cellStyle name="Comma 2 3 2 3" xfId="1191"/>
    <cellStyle name="Comma 2 3 3" xfId="1192"/>
    <cellStyle name="Comma 2 3 4" xfId="1193"/>
    <cellStyle name="Comma 2 4" xfId="1194"/>
    <cellStyle name="Comma 2 4 2" xfId="1195"/>
    <cellStyle name="Comma 2 4 3" xfId="1196"/>
    <cellStyle name="Comma 2 5" xfId="1197"/>
    <cellStyle name="Comma 2 5 2" xfId="1198"/>
    <cellStyle name="Comma 2 5 2 2" xfId="1199"/>
    <cellStyle name="Comma 2 5 2 3" xfId="1200"/>
    <cellStyle name="Comma 2 5 3" xfId="1201"/>
    <cellStyle name="Comma 2 5 4" xfId="1202"/>
    <cellStyle name="Comma 2 6" xfId="1203"/>
    <cellStyle name="Comma 2 6 2" xfId="1204"/>
    <cellStyle name="Comma 2 6 3" xfId="1205"/>
    <cellStyle name="Comma 2 7" xfId="1206"/>
    <cellStyle name="Comma 2 7 2" xfId="1207"/>
    <cellStyle name="Comma 2 7 3" xfId="1208"/>
    <cellStyle name="Comma 2 8" xfId="1209"/>
    <cellStyle name="Comma 2 8 2" xfId="1210"/>
    <cellStyle name="Comma 2 8 3" xfId="1211"/>
    <cellStyle name="Comma 2 9" xfId="1212"/>
    <cellStyle name="Comma 2 9 2" xfId="1213"/>
    <cellStyle name="Comma 2 9 3" xfId="1214"/>
    <cellStyle name="Comma 20" xfId="1215"/>
    <cellStyle name="Comma 20 2" xfId="1216"/>
    <cellStyle name="Comma 20 2 2" xfId="1217"/>
    <cellStyle name="Comma 20 3" xfId="1218"/>
    <cellStyle name="Comma 21" xfId="1219"/>
    <cellStyle name="Comma 21 2" xfId="1220"/>
    <cellStyle name="Comma 22" xfId="1221"/>
    <cellStyle name="Comma 22 2" xfId="1222"/>
    <cellStyle name="Comma 23" xfId="1223"/>
    <cellStyle name="Comma 23 2" xfId="1224"/>
    <cellStyle name="Comma 23 2 2" xfId="1225"/>
    <cellStyle name="Comma 23 2 2 2" xfId="1226"/>
    <cellStyle name="Comma 23 2 2 3" xfId="1227"/>
    <cellStyle name="Comma 23 2 3" xfId="1228"/>
    <cellStyle name="Comma 23 3" xfId="1229"/>
    <cellStyle name="Comma 24" xfId="1230"/>
    <cellStyle name="Comma 24 2" xfId="1231"/>
    <cellStyle name="Comma 24 2 2" xfId="1232"/>
    <cellStyle name="Comma 24 2 3" xfId="1233"/>
    <cellStyle name="Comma 24 3" xfId="1234"/>
    <cellStyle name="Comma 25" xfId="1235"/>
    <cellStyle name="Comma 25 2" xfId="1236"/>
    <cellStyle name="Comma 25 2 2" xfId="1237"/>
    <cellStyle name="Comma 25 2 3" xfId="1238"/>
    <cellStyle name="Comma 25 3" xfId="1239"/>
    <cellStyle name="Comma 26" xfId="1240"/>
    <cellStyle name="Comma 27" xfId="1241"/>
    <cellStyle name="Comma 28" xfId="1242"/>
    <cellStyle name="Comma 29" xfId="1243"/>
    <cellStyle name="Comma 3" xfId="1244"/>
    <cellStyle name="Comma 3 10" xfId="1245"/>
    <cellStyle name="Comma 3 2" xfId="1246"/>
    <cellStyle name="Comma 3 2 2" xfId="1247"/>
    <cellStyle name="Comma 3 2 2 2" xfId="1248"/>
    <cellStyle name="Comma 3 2 2 2 2" xfId="1249"/>
    <cellStyle name="Comma 3 2 2 3" xfId="1250"/>
    <cellStyle name="Comma 3 2 2 3 2" xfId="1251"/>
    <cellStyle name="Comma 3 2 3" xfId="1252"/>
    <cellStyle name="Comma 3 2 3 2" xfId="1253"/>
    <cellStyle name="Comma 3 2 3 2 2" xfId="1254"/>
    <cellStyle name="Comma 3 2 3 2 3" xfId="1255"/>
    <cellStyle name="Comma 3 2 3 3" xfId="1256"/>
    <cellStyle name="Comma 3 2 4" xfId="1257"/>
    <cellStyle name="Comma 3 2 4 2" xfId="1258"/>
    <cellStyle name="Comma 3 2 4 2 2" xfId="1259"/>
    <cellStyle name="Comma 3 2 4 3" xfId="1260"/>
    <cellStyle name="Comma 3 2 4 4" xfId="1261"/>
    <cellStyle name="Comma 3 2 5" xfId="1262"/>
    <cellStyle name="Comma 3 2 5 2" xfId="1263"/>
    <cellStyle name="Comma 3 2 5 3" xfId="1264"/>
    <cellStyle name="Comma 3 2 6" xfId="1265"/>
    <cellStyle name="Comma 3 2 6 2" xfId="1266"/>
    <cellStyle name="Comma 3 2 6 3" xfId="1267"/>
    <cellStyle name="Comma 3 2 7" xfId="1268"/>
    <cellStyle name="Comma 3 2 7 2" xfId="1269"/>
    <cellStyle name="Comma 3 3" xfId="1270"/>
    <cellStyle name="Comma 3 3 2" xfId="1271"/>
    <cellStyle name="Comma 3 3 2 2" xfId="1272"/>
    <cellStyle name="Comma 3 3 2 2 2" xfId="1273"/>
    <cellStyle name="Comma 3 3 2 3" xfId="1274"/>
    <cellStyle name="Comma 3 3 2 3 2" xfId="1275"/>
    <cellStyle name="Comma 3 3 3" xfId="1276"/>
    <cellStyle name="Comma 3 3 3 2" xfId="1277"/>
    <cellStyle name="Comma 3 3 3 2 2" xfId="1278"/>
    <cellStyle name="Comma 3 3 3 3" xfId="1279"/>
    <cellStyle name="Comma 3 3 4" xfId="1280"/>
    <cellStyle name="Comma 3 3 4 2" xfId="1281"/>
    <cellStyle name="Comma 3 3 4 2 2" xfId="1282"/>
    <cellStyle name="Comma 3 3 4 3" xfId="1283"/>
    <cellStyle name="Comma 3 3 4 4" xfId="1284"/>
    <cellStyle name="Comma 3 3 5" xfId="1285"/>
    <cellStyle name="Comma 3 3 5 2" xfId="1286"/>
    <cellStyle name="Comma 3 3 6" xfId="1287"/>
    <cellStyle name="Comma 3 3 6 2" xfId="1288"/>
    <cellStyle name="Comma 3 3 7" xfId="1289"/>
    <cellStyle name="Comma 3 4" xfId="1290"/>
    <cellStyle name="Comma 3 4 2" xfId="1291"/>
    <cellStyle name="Comma 3 4 2 2" xfId="1292"/>
    <cellStyle name="Comma 3 4 2 2 2" xfId="1293"/>
    <cellStyle name="Comma 3 4 2 3" xfId="1294"/>
    <cellStyle name="Comma 3 4 3" xfId="1295"/>
    <cellStyle name="Comma 3 4 3 2" xfId="1296"/>
    <cellStyle name="Comma 3 4 3 2 2" xfId="1297"/>
    <cellStyle name="Comma 3 4 3 3" xfId="1298"/>
    <cellStyle name="Comma 3 4 3 4" xfId="1299"/>
    <cellStyle name="Comma 3 4 4" xfId="1300"/>
    <cellStyle name="Comma 3 4 4 2" xfId="1301"/>
    <cellStyle name="Comma 3 4 4 2 2" xfId="1302"/>
    <cellStyle name="Comma 3 4 4 3" xfId="1303"/>
    <cellStyle name="Comma 3 4 5" xfId="1304"/>
    <cellStyle name="Comma 3 4 5 2" xfId="1305"/>
    <cellStyle name="Comma 3 4 6" xfId="1306"/>
    <cellStyle name="Comma 3 4 6 2" xfId="1307"/>
    <cellStyle name="Comma 3 4 7" xfId="1308"/>
    <cellStyle name="Comma 3 5" xfId="1309"/>
    <cellStyle name="Comma 3 5 2" xfId="1310"/>
    <cellStyle name="Comma 3 5 2 2" xfId="1311"/>
    <cellStyle name="Comma 3 5 2 3" xfId="1312"/>
    <cellStyle name="Comma 3 5 3" xfId="1313"/>
    <cellStyle name="Comma 3 5 3 2" xfId="1314"/>
    <cellStyle name="Comma 3 5 4" xfId="1315"/>
    <cellStyle name="Comma 3 6" xfId="1316"/>
    <cellStyle name="Comma 3 6 2" xfId="1317"/>
    <cellStyle name="Comma 3 6 2 2" xfId="1318"/>
    <cellStyle name="Comma 3 6 2 3" xfId="1319"/>
    <cellStyle name="Comma 3 6 3" xfId="1320"/>
    <cellStyle name="Comma 3 7" xfId="1321"/>
    <cellStyle name="Comma 3 7 2" xfId="1322"/>
    <cellStyle name="Comma 3 7 2 2" xfId="1323"/>
    <cellStyle name="Comma 3 7 3" xfId="1324"/>
    <cellStyle name="Comma 3 8" xfId="1325"/>
    <cellStyle name="Comma 3 8 2" xfId="1326"/>
    <cellStyle name="Comma 3 8 3" xfId="1327"/>
    <cellStyle name="Comma 3 9" xfId="1328"/>
    <cellStyle name="Comma 3 9 2" xfId="1329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338"/>
    <cellStyle name="Comma 39" xfId="1339"/>
    <cellStyle name="Comma 4" xfId="1340"/>
    <cellStyle name="Comma 4 10" xfId="1341"/>
    <cellStyle name="Comma 4 11" xfId="1342"/>
    <cellStyle name="Comma 4 12" xfId="1343"/>
    <cellStyle name="Comma 4 13" xfId="1344"/>
    <cellStyle name="Comma 4 2" xfId="1345"/>
    <cellStyle name="Comma 4 2 2" xfId="1346"/>
    <cellStyle name="Comma 4 2 2 2" xfId="1347"/>
    <cellStyle name="Comma 4 2 2 3" xfId="1348"/>
    <cellStyle name="Comma 4 2 3" xfId="1349"/>
    <cellStyle name="Comma 4 2 4" xfId="1350"/>
    <cellStyle name="Comma 4 3" xfId="1351"/>
    <cellStyle name="Comma 4 3 2" xfId="1352"/>
    <cellStyle name="Comma 4 3 3" xfId="1353"/>
    <cellStyle name="Comma 4 4" xfId="1354"/>
    <cellStyle name="Comma 4 4 2" xfId="1355"/>
    <cellStyle name="Comma 4 4 3" xfId="1356"/>
    <cellStyle name="Comma 4 5" xfId="1357"/>
    <cellStyle name="Comma 4 5 2" xfId="1358"/>
    <cellStyle name="Comma 4 5 3" xfId="1359"/>
    <cellStyle name="Comma 4 6" xfId="1360"/>
    <cellStyle name="Comma 4 6 2" xfId="1361"/>
    <cellStyle name="Comma 4 6 3" xfId="1362"/>
    <cellStyle name="Comma 4 7" xfId="1363"/>
    <cellStyle name="Comma 4 7 2" xfId="1364"/>
    <cellStyle name="Comma 4 8" xfId="1365"/>
    <cellStyle name="Comma 4 9" xfId="1366"/>
    <cellStyle name="Comma 40" xfId="1367"/>
    <cellStyle name="Comma 41" xfId="1368"/>
    <cellStyle name="Comma 42" xfId="1369"/>
    <cellStyle name="Comma 43" xfId="1370"/>
    <cellStyle name="Comma 44" xfId="1371"/>
    <cellStyle name="Comma 45" xfId="1372"/>
    <cellStyle name="Comma 46" xfId="1373"/>
    <cellStyle name="Comma 47" xfId="1374"/>
    <cellStyle name="Comma 48" xfId="1375"/>
    <cellStyle name="Comma 49" xfId="1376"/>
    <cellStyle name="Comma 5" xfId="1377"/>
    <cellStyle name="Comma 5 10" xfId="1378"/>
    <cellStyle name="Comma 5 11" xfId="1379"/>
    <cellStyle name="Comma 5 12" xfId="1380"/>
    <cellStyle name="Comma 5 13" xfId="1381"/>
    <cellStyle name="Comma 5 2" xfId="1382"/>
    <cellStyle name="Comma 5 2 2" xfId="1383"/>
    <cellStyle name="Comma 5 2 2 2" xfId="1384"/>
    <cellStyle name="Comma 5 2 3" xfId="1385"/>
    <cellStyle name="Comma 5 2 4" xfId="1386"/>
    <cellStyle name="Comma 5 2 5" xfId="1387"/>
    <cellStyle name="Comma 5 3" xfId="1388"/>
    <cellStyle name="Comma 5 3 2" xfId="1389"/>
    <cellStyle name="Comma 5 3 3" xfId="1390"/>
    <cellStyle name="Comma 5 4" xfId="1391"/>
    <cellStyle name="Comma 5 5" xfId="1392"/>
    <cellStyle name="Comma 5 5 2" xfId="1393"/>
    <cellStyle name="Comma 5 6" xfId="1394"/>
    <cellStyle name="Comma 5 7" xfId="1395"/>
    <cellStyle name="Comma 5 7 2" xfId="1396"/>
    <cellStyle name="Comma 5 8" xfId="1397"/>
    <cellStyle name="Comma 5 8 2" xfId="1398"/>
    <cellStyle name="Comma 5 9" xfId="1399"/>
    <cellStyle name="Comma 50" xfId="1400"/>
    <cellStyle name="Comma 51" xfId="1401"/>
    <cellStyle name="Comma 52" xfId="1402"/>
    <cellStyle name="Comma 53" xfId="1403"/>
    <cellStyle name="Comma 54" xfId="1404"/>
    <cellStyle name="Comma 55" xfId="1405"/>
    <cellStyle name="Comma 56" xfId="1406"/>
    <cellStyle name="Comma 57" xfId="1407"/>
    <cellStyle name="Comma 58" xfId="1408"/>
    <cellStyle name="Comma 59" xfId="1409"/>
    <cellStyle name="Comma 6" xfId="1410"/>
    <cellStyle name="Comma 6 10" xfId="1411"/>
    <cellStyle name="Comma 6 11" xfId="1412"/>
    <cellStyle name="Comma 6 12" xfId="1413"/>
    <cellStyle name="Comma 6 13" xfId="1414"/>
    <cellStyle name="Comma 6 2" xfId="1415"/>
    <cellStyle name="Comma 6 3" xfId="1416"/>
    <cellStyle name="Comma 6 3 2" xfId="1417"/>
    <cellStyle name="Comma 6 4" xfId="1418"/>
    <cellStyle name="Comma 6 4 2" xfId="1419"/>
    <cellStyle name="Comma 6 5" xfId="1420"/>
    <cellStyle name="Comma 6 5 2" xfId="1421"/>
    <cellStyle name="Comma 6 6" xfId="1422"/>
    <cellStyle name="Comma 6 7" xfId="1423"/>
    <cellStyle name="Comma 6 8" xfId="1424"/>
    <cellStyle name="Comma 6 9" xfId="1425"/>
    <cellStyle name="Comma 60" xfId="1426"/>
    <cellStyle name="Comma 61" xfId="1427"/>
    <cellStyle name="Comma 62" xfId="1428"/>
    <cellStyle name="Comma 63" xfId="1429"/>
    <cellStyle name="Comma 64" xfId="1430"/>
    <cellStyle name="Comma 65" xfId="1431"/>
    <cellStyle name="Comma 66" xfId="1432"/>
    <cellStyle name="Comma 67" xfId="1433"/>
    <cellStyle name="Comma 68" xfId="1434"/>
    <cellStyle name="Comma 69" xfId="1435"/>
    <cellStyle name="Comma 7" xfId="1436"/>
    <cellStyle name="Comma 7 10" xfId="1437"/>
    <cellStyle name="Comma 7 11" xfId="1438"/>
    <cellStyle name="Comma 7 11 2" xfId="1439"/>
    <cellStyle name="Comma 7 11 3" xfId="1440"/>
    <cellStyle name="Comma 7 12" xfId="1441"/>
    <cellStyle name="Comma 7 13" xfId="1442"/>
    <cellStyle name="Comma 7 14" xfId="1443"/>
    <cellStyle name="Comma 7 15" xfId="1444"/>
    <cellStyle name="Comma 7 16" xfId="1445"/>
    <cellStyle name="Comma 7 17" xfId="1446"/>
    <cellStyle name="Comma 7 2" xfId="1447"/>
    <cellStyle name="Comma 7 2 2" xfId="1448"/>
    <cellStyle name="Comma 7 2 2 2" xfId="1449"/>
    <cellStyle name="Comma 7 2 2 2 2" xfId="1450"/>
    <cellStyle name="Comma 7 2 3" xfId="1451"/>
    <cellStyle name="Comma 7 2 4" xfId="1452"/>
    <cellStyle name="Comma 7 3" xfId="1453"/>
    <cellStyle name="Comma 7 3 2" xfId="1454"/>
    <cellStyle name="Comma 7 3 2 2" xfId="1455"/>
    <cellStyle name="Comma 7 3 3" xfId="1456"/>
    <cellStyle name="Comma 7 3 3 2" xfId="1457"/>
    <cellStyle name="Comma 7 4" xfId="1458"/>
    <cellStyle name="Comma 7 4 2" xfId="1459"/>
    <cellStyle name="Comma 7 4 3" xfId="1460"/>
    <cellStyle name="Comma 7 5" xfId="1461"/>
    <cellStyle name="Comma 7 5 2" xfId="1462"/>
    <cellStyle name="Comma 7 5 3" xfId="1463"/>
    <cellStyle name="Comma 7 6" xfId="1464"/>
    <cellStyle name="Comma 7 7" xfId="1465"/>
    <cellStyle name="Comma 7 8" xfId="1466"/>
    <cellStyle name="Comma 7 9" xfId="1467"/>
    <cellStyle name="Comma 70" xfId="1468"/>
    <cellStyle name="Comma 71" xfId="1469"/>
    <cellStyle name="Comma 72" xfId="1470"/>
    <cellStyle name="Comma 73" xfId="1471"/>
    <cellStyle name="Comma 74" xfId="1472"/>
    <cellStyle name="Comma 75" xfId="1473"/>
    <cellStyle name="Comma 76" xfId="1474"/>
    <cellStyle name="Comma 77" xfId="1475"/>
    <cellStyle name="Comma 78" xfId="1476"/>
    <cellStyle name="Comma 79" xfId="1477"/>
    <cellStyle name="Comma 8" xfId="1478"/>
    <cellStyle name="Comma 8 10" xfId="1479"/>
    <cellStyle name="Comma 8 11" xfId="1480"/>
    <cellStyle name="Comma 8 2" xfId="1481"/>
    <cellStyle name="Comma 8 3" xfId="1482"/>
    <cellStyle name="Comma 8 4" xfId="1483"/>
    <cellStyle name="Comma 8 4 2" xfId="1484"/>
    <cellStyle name="Comma 8 5" xfId="1485"/>
    <cellStyle name="Comma 8 5 2" xfId="1486"/>
    <cellStyle name="Comma 8 6" xfId="1487"/>
    <cellStyle name="Comma 8 7" xfId="1488"/>
    <cellStyle name="Comma 8 8" xfId="1489"/>
    <cellStyle name="Comma 8 9" xfId="1490"/>
    <cellStyle name="Comma 80" xfId="1491"/>
    <cellStyle name="Comma 81" xfId="1492"/>
    <cellStyle name="Comma 82" xfId="1493"/>
    <cellStyle name="Comma 83" xfId="1494"/>
    <cellStyle name="Comma 84" xfId="1495"/>
    <cellStyle name="Comma 85" xfId="1496"/>
    <cellStyle name="Comma 9" xfId="1497"/>
    <cellStyle name="Comma 9 10" xfId="1498"/>
    <cellStyle name="Comma 9 2" xfId="1499"/>
    <cellStyle name="Comma 9 2 2" xfId="1500"/>
    <cellStyle name="Comma 9 2 2 2" xfId="1501"/>
    <cellStyle name="Comma 9 3" xfId="1502"/>
    <cellStyle name="Comma 9 3 2" xfId="1503"/>
    <cellStyle name="Comma 9 4" xfId="1504"/>
    <cellStyle name="Comma 9 4 2" xfId="1505"/>
    <cellStyle name="Comma 9 5" xfId="1506"/>
    <cellStyle name="Comma 9 5 2" xfId="1507"/>
    <cellStyle name="Comma 9 6" xfId="1508"/>
    <cellStyle name="Comma 9 7" xfId="1509"/>
    <cellStyle name="Comma 9 8" xfId="1510"/>
    <cellStyle name="Comma 9 9" xfId="1511"/>
    <cellStyle name="Currency [0] 2" xfId="1512"/>
    <cellStyle name="Currency [0] 2 2" xfId="1513"/>
    <cellStyle name="Currency 10" xfId="1514"/>
    <cellStyle name="Currency 11" xfId="1515"/>
    <cellStyle name="Currency 12" xfId="1516"/>
    <cellStyle name="Currency 13" xfId="1517"/>
    <cellStyle name="Currency 14" xfId="1518"/>
    <cellStyle name="Currency 15" xfId="1519"/>
    <cellStyle name="Currency 16" xfId="1520"/>
    <cellStyle name="Currency 17" xfId="1521"/>
    <cellStyle name="Currency 17 2" xfId="1522"/>
    <cellStyle name="Currency 17 2 2" xfId="1523"/>
    <cellStyle name="Currency 17 2 2 2" xfId="1524"/>
    <cellStyle name="Currency 17 2 3" xfId="1525"/>
    <cellStyle name="Currency 17 3" xfId="1526"/>
    <cellStyle name="Currency 18" xfId="1527"/>
    <cellStyle name="Currency 18 2" xfId="1528"/>
    <cellStyle name="Currency 18 2 2" xfId="1529"/>
    <cellStyle name="Currency 18 3" xfId="1530"/>
    <cellStyle name="Currency 19" xfId="1531"/>
    <cellStyle name="Currency 19 2" xfId="1532"/>
    <cellStyle name="Currency 2" xfId="1533"/>
    <cellStyle name="Currency 2 2" xfId="1534"/>
    <cellStyle name="Currency 2 2 2" xfId="1535"/>
    <cellStyle name="Currency 2 2 2 2" xfId="1536"/>
    <cellStyle name="Currency 2 2 2 3" xfId="1537"/>
    <cellStyle name="Currency 2 2 3" xfId="1538"/>
    <cellStyle name="Currency 2 3" xfId="1539"/>
    <cellStyle name="Currency 2 3 2" xfId="1540"/>
    <cellStyle name="Currency 2 3 2 2" xfId="1541"/>
    <cellStyle name="Currency 2 3 3" xfId="1542"/>
    <cellStyle name="Currency 2 3 4" xfId="1543"/>
    <cellStyle name="Currency 2 4" xfId="1544"/>
    <cellStyle name="Currency 2 4 2" xfId="1545"/>
    <cellStyle name="Currency 2 4 3" xfId="1546"/>
    <cellStyle name="Currency 20" xfId="1547"/>
    <cellStyle name="Currency 20 2" xfId="1548"/>
    <cellStyle name="Currency 21" xfId="1549"/>
    <cellStyle name="Currency 21 2" xfId="1550"/>
    <cellStyle name="Currency 21 2 2" xfId="1551"/>
    <cellStyle name="Currency 21 2 2 2" xfId="1552"/>
    <cellStyle name="Currency 21 2 2 3" xfId="1553"/>
    <cellStyle name="Currency 21 2 3" xfId="1554"/>
    <cellStyle name="Currency 21 3" xfId="1555"/>
    <cellStyle name="Currency 22" xfId="1556"/>
    <cellStyle name="Currency 22 2" xfId="1557"/>
    <cellStyle name="Currency 22 2 2" xfId="1558"/>
    <cellStyle name="Currency 22 2 3" xfId="1559"/>
    <cellStyle name="Currency 22 3" xfId="1560"/>
    <cellStyle name="Currency 23" xfId="1561"/>
    <cellStyle name="Currency 23 2" xfId="1562"/>
    <cellStyle name="Currency 23 2 2" xfId="1563"/>
    <cellStyle name="Currency 23 2 3" xfId="1564"/>
    <cellStyle name="Currency 23 3" xfId="1565"/>
    <cellStyle name="Currency 24" xfId="1566"/>
    <cellStyle name="Currency 25" xfId="1567"/>
    <cellStyle name="Currency 26" xfId="1568"/>
    <cellStyle name="Currency 27" xfId="1569"/>
    <cellStyle name="Currency 28" xfId="1570"/>
    <cellStyle name="Currency 29" xfId="1571"/>
    <cellStyle name="Currency 3" xfId="1572"/>
    <cellStyle name="Currency 3 2" xfId="1573"/>
    <cellStyle name="Currency 3 2 2" xfId="1574"/>
    <cellStyle name="Currency 3 2 2 2" xfId="1575"/>
    <cellStyle name="Currency 3 2 2 2 2" xfId="1576"/>
    <cellStyle name="Currency 3 2 2 3" xfId="1577"/>
    <cellStyle name="Currency 3 2 3" xfId="1578"/>
    <cellStyle name="Currency 3 2 3 2" xfId="1579"/>
    <cellStyle name="Currency 3 2 4" xfId="1580"/>
    <cellStyle name="Currency 3 2 4 2" xfId="1581"/>
    <cellStyle name="Currency 3 3" xfId="1582"/>
    <cellStyle name="Currency 3 3 2" xfId="1583"/>
    <cellStyle name="Currency 3 3 2 2" xfId="1584"/>
    <cellStyle name="Currency 3 3 2 2 2" xfId="1585"/>
    <cellStyle name="Currency 3 3 2 3" xfId="1586"/>
    <cellStyle name="Currency 3 3 3" xfId="1587"/>
    <cellStyle name="Currency 3 3 3 2" xfId="1588"/>
    <cellStyle name="Currency 3 3 4" xfId="1589"/>
    <cellStyle name="Currency 3 3 4 2" xfId="1590"/>
    <cellStyle name="Currency 3 4" xfId="1591"/>
    <cellStyle name="Currency 3 4 2" xfId="1592"/>
    <cellStyle name="Currency 3 4 2 2" xfId="1593"/>
    <cellStyle name="Currency 3 4 3" xfId="1594"/>
    <cellStyle name="Currency 3 4 3 2" xfId="1595"/>
    <cellStyle name="Currency 3 5" xfId="1596"/>
    <cellStyle name="Currency 3 5 2" xfId="1597"/>
    <cellStyle name="Currency 3 6" xfId="1598"/>
    <cellStyle name="Currency 3 6 2" xfId="1599"/>
    <cellStyle name="Currency 3 6 3" xfId="1600"/>
    <cellStyle name="Currency 3 7" xfId="1601"/>
    <cellStyle name="Currency 3 8" xfId="1602"/>
    <cellStyle name="Currency 30" xfId="1603"/>
    <cellStyle name="Currency 31" xfId="1604"/>
    <cellStyle name="Currency 32" xfId="1605"/>
    <cellStyle name="Currency 33" xfId="1606"/>
    <cellStyle name="Currency 34" xfId="1607"/>
    <cellStyle name="Currency 35" xfId="1608"/>
    <cellStyle name="Currency 36" xfId="1609"/>
    <cellStyle name="Currency 37" xfId="1610"/>
    <cellStyle name="Currency 38" xfId="1611"/>
    <cellStyle name="Currency 39" xfId="1612"/>
    <cellStyle name="Currency 4" xfId="1613"/>
    <cellStyle name="Currency 4 2" xfId="1614"/>
    <cellStyle name="Currency 4 2 2" xfId="1615"/>
    <cellStyle name="Currency 4 2 3" xfId="1616"/>
    <cellStyle name="Currency 4 2 4" xfId="1617"/>
    <cellStyle name="Currency 4 2 5" xfId="1618"/>
    <cellStyle name="Currency 4 3" xfId="1619"/>
    <cellStyle name="Currency 4 4" xfId="1620"/>
    <cellStyle name="Currency 4 5" xfId="1621"/>
    <cellStyle name="Currency 4 6" xfId="1622"/>
    <cellStyle name="Currency 4 7" xfId="1623"/>
    <cellStyle name="Currency 40" xfId="1624"/>
    <cellStyle name="Currency 41" xfId="1625"/>
    <cellStyle name="Currency 42" xfId="1626"/>
    <cellStyle name="Currency 43" xfId="1627"/>
    <cellStyle name="Currency 44" xfId="1628"/>
    <cellStyle name="Currency 45" xfId="1629"/>
    <cellStyle name="Currency 46" xfId="1630"/>
    <cellStyle name="Currency 47" xfId="1631"/>
    <cellStyle name="Currency 48" xfId="1632"/>
    <cellStyle name="Currency 49" xfId="1633"/>
    <cellStyle name="Currency 5" xfId="1634"/>
    <cellStyle name="Currency 5 2" xfId="1635"/>
    <cellStyle name="Currency 5 2 2" xfId="1636"/>
    <cellStyle name="Currency 5 2 3" xfId="1637"/>
    <cellStyle name="Currency 5 3" xfId="1638"/>
    <cellStyle name="Currency 5 4" xfId="1639"/>
    <cellStyle name="Currency 50" xfId="1640"/>
    <cellStyle name="Currency 51" xfId="1641"/>
    <cellStyle name="Currency 52" xfId="1642"/>
    <cellStyle name="Currency 53" xfId="1643"/>
    <cellStyle name="Currency 54" xfId="1644"/>
    <cellStyle name="Currency 55" xfId="1645"/>
    <cellStyle name="Currency 56" xfId="1646"/>
    <cellStyle name="Currency 57" xfId="1647"/>
    <cellStyle name="Currency 58" xfId="1648"/>
    <cellStyle name="Currency 59" xfId="1649"/>
    <cellStyle name="Currency 6" xfId="1650"/>
    <cellStyle name="Currency 6 2" xfId="1651"/>
    <cellStyle name="Currency 6 3" xfId="1652"/>
    <cellStyle name="Currency 6 4" xfId="1653"/>
    <cellStyle name="Currency 6 5" xfId="1654"/>
    <cellStyle name="Currency 60" xfId="1655"/>
    <cellStyle name="Currency 61" xfId="1656"/>
    <cellStyle name="Currency 62" xfId="1657"/>
    <cellStyle name="Currency 63" xfId="1658"/>
    <cellStyle name="Currency 64" xfId="1659"/>
    <cellStyle name="Currency 65" xfId="1660"/>
    <cellStyle name="Currency 66" xfId="1661"/>
    <cellStyle name="Currency 67" xfId="1662"/>
    <cellStyle name="Currency 68" xfId="1663"/>
    <cellStyle name="Currency 69" xfId="1664"/>
    <cellStyle name="Currency 7" xfId="1665"/>
    <cellStyle name="Currency 7 2" xfId="1666"/>
    <cellStyle name="Currency 7 2 2" xfId="1667"/>
    <cellStyle name="Currency 7 2 3" xfId="1668"/>
    <cellStyle name="Currency 7 3" xfId="1669"/>
    <cellStyle name="Currency 7 4" xfId="1670"/>
    <cellStyle name="Currency 70" xfId="1671"/>
    <cellStyle name="Currency 71" xfId="1672"/>
    <cellStyle name="Currency 72" xfId="1673"/>
    <cellStyle name="Currency 73" xfId="1674"/>
    <cellStyle name="Currency 74" xfId="1675"/>
    <cellStyle name="Currency 75" xfId="1676"/>
    <cellStyle name="Currency 76" xfId="1677"/>
    <cellStyle name="Currency 77" xfId="1678"/>
    <cellStyle name="Currency 78" xfId="1679"/>
    <cellStyle name="Currency 8" xfId="1680"/>
    <cellStyle name="Currency 8 2" xfId="1681"/>
    <cellStyle name="Currency 8 3" xfId="1682"/>
    <cellStyle name="Currency 9" xfId="1683"/>
    <cellStyle name="Currency 9 2" xfId="1684"/>
    <cellStyle name="Currency 9 3" xfId="1685"/>
    <cellStyle name="Euro" xfId="1686"/>
    <cellStyle name="Explanatory Text 2" xfId="1687"/>
    <cellStyle name="Explanatory Text 2 2" xfId="1688"/>
    <cellStyle name="Explanatory Text 2 2 2" xfId="1689"/>
    <cellStyle name="Explanatory Text 2 3" xfId="1690"/>
    <cellStyle name="Explanatory Text 2 4" xfId="1691"/>
    <cellStyle name="Explanatory Text 3" xfId="1692"/>
    <cellStyle name="Explanatory Text 3 2" xfId="1693"/>
    <cellStyle name="Explanatory Text 3 3" xfId="1694"/>
    <cellStyle name="Explanatory Text 4" xfId="1695"/>
    <cellStyle name="Explanatory Text 4 2" xfId="1696"/>
    <cellStyle name="Followed Hyperlink 10" xfId="1697"/>
    <cellStyle name="Followed Hyperlink 11" xfId="1698"/>
    <cellStyle name="Followed Hyperlink 2" xfId="1699"/>
    <cellStyle name="Followed Hyperlink 2 2" xfId="1700"/>
    <cellStyle name="Followed Hyperlink 3" xfId="1701"/>
    <cellStyle name="Followed Hyperlink 4" xfId="1702"/>
    <cellStyle name="Followed Hyperlink 4 2" xfId="1703"/>
    <cellStyle name="Followed Hyperlink 5" xfId="1704"/>
    <cellStyle name="Followed Hyperlink 5 2" xfId="1705"/>
    <cellStyle name="Followed Hyperlink 6" xfId="1706"/>
    <cellStyle name="Followed Hyperlink 7" xfId="1707"/>
    <cellStyle name="Followed Hyperlink 8" xfId="1708"/>
    <cellStyle name="Followed Hyperlink 9" xfId="1709"/>
    <cellStyle name="Footnote" xfId="1710"/>
    <cellStyle name="FRxAmtStyle" xfId="1711"/>
    <cellStyle name="FRxCurrStyle" xfId="1712"/>
    <cellStyle name="FRxPcntStyle" xfId="1713"/>
    <cellStyle name="Good 2" xfId="1714"/>
    <cellStyle name="Good 2 2" xfId="1715"/>
    <cellStyle name="Good 2 2 2" xfId="1716"/>
    <cellStyle name="Good 2 3" xfId="1717"/>
    <cellStyle name="Good 2 4" xfId="1718"/>
    <cellStyle name="Good 3" xfId="1719"/>
    <cellStyle name="Good 3 2" xfId="1720"/>
    <cellStyle name="Good 3 2 2" xfId="1721"/>
    <cellStyle name="Good 3 3" xfId="1722"/>
    <cellStyle name="Good 4" xfId="1723"/>
    <cellStyle name="Good 4 2" xfId="1724"/>
    <cellStyle name="Heading" xfId="1725"/>
    <cellStyle name="Heading 1 2" xfId="1726"/>
    <cellStyle name="Heading 1 2 2" xfId="1727"/>
    <cellStyle name="Heading 1 2 2 2" xfId="1728"/>
    <cellStyle name="Heading 1 2 3" xfId="1729"/>
    <cellStyle name="Heading 1 2 4" xfId="1730"/>
    <cellStyle name="Heading 1 3" xfId="1731"/>
    <cellStyle name="Heading 1 3 2" xfId="1732"/>
    <cellStyle name="Heading 1 3 2 2" xfId="1733"/>
    <cellStyle name="Heading 1 3 3" xfId="1734"/>
    <cellStyle name="Heading 1 4" xfId="1735"/>
    <cellStyle name="Heading 1 4 2" xfId="1736"/>
    <cellStyle name="Heading 2 2" xfId="1737"/>
    <cellStyle name="Heading 2 2 2" xfId="1738"/>
    <cellStyle name="Heading 2 2 2 2" xfId="1739"/>
    <cellStyle name="Heading 2 2 3" xfId="1740"/>
    <cellStyle name="Heading 2 2 4" xfId="1741"/>
    <cellStyle name="Heading 2 3" xfId="1742"/>
    <cellStyle name="Heading 2 3 2" xfId="1743"/>
    <cellStyle name="Heading 2 3 2 2" xfId="1744"/>
    <cellStyle name="Heading 2 3 3" xfId="1745"/>
    <cellStyle name="Heading 2 4" xfId="1746"/>
    <cellStyle name="Heading 2 4 2" xfId="1747"/>
    <cellStyle name="Heading 3 2" xfId="1748"/>
    <cellStyle name="Heading 3 2 2" xfId="1749"/>
    <cellStyle name="Heading 3 2 2 2" xfId="1750"/>
    <cellStyle name="Heading 3 2 3" xfId="1751"/>
    <cellStyle name="Heading 3 2 4" xfId="1752"/>
    <cellStyle name="Heading 3 2 5" xfId="1753"/>
    <cellStyle name="Heading 3 2 6" xfId="1754"/>
    <cellStyle name="Heading 3 2 7" xfId="1755"/>
    <cellStyle name="Heading 3 3" xfId="1756"/>
    <cellStyle name="Heading 3 3 2" xfId="1757"/>
    <cellStyle name="Heading 3 3 2 2" xfId="1758"/>
    <cellStyle name="Heading 3 3 3" xfId="1759"/>
    <cellStyle name="Heading 3 4" xfId="1760"/>
    <cellStyle name="Heading 3 4 2" xfId="1761"/>
    <cellStyle name="Heading 4 2" xfId="1762"/>
    <cellStyle name="Heading 4 2 2" xfId="1763"/>
    <cellStyle name="Heading 4 2 2 2" xfId="1764"/>
    <cellStyle name="Heading 4 2 3" xfId="1765"/>
    <cellStyle name="Heading 4 2 4" xfId="1766"/>
    <cellStyle name="Heading 4 3" xfId="1767"/>
    <cellStyle name="Heading 4 3 2" xfId="1768"/>
    <cellStyle name="Heading 4 3 2 2" xfId="1769"/>
    <cellStyle name="Heading 4 3 3" xfId="1770"/>
    <cellStyle name="Heading 4 4" xfId="1771"/>
    <cellStyle name="Heading 4 4 2" xfId="1772"/>
    <cellStyle name="Heading 5" xfId="1773"/>
    <cellStyle name="Hyperlink" xfId="1774"/>
    <cellStyle name="Hyperlink 10" xfId="1775"/>
    <cellStyle name="Hyperlink 11" xfId="1776"/>
    <cellStyle name="Hyperlink 12" xfId="1777"/>
    <cellStyle name="Hyperlink 13" xfId="1778"/>
    <cellStyle name="Hyperlink 2" xfId="1779"/>
    <cellStyle name="Hyperlink 2 2" xfId="1780"/>
    <cellStyle name="Hyperlink 2 2 2" xfId="1781"/>
    <cellStyle name="Hyperlink 2 2 3" xfId="1782"/>
    <cellStyle name="Hyperlink 2 3" xfId="1783"/>
    <cellStyle name="Hyperlink 2 4" xfId="1784"/>
    <cellStyle name="Hyperlink 2 5" xfId="1785"/>
    <cellStyle name="Hyperlink 3" xfId="1786"/>
    <cellStyle name="Hyperlink 3 2" xfId="1787"/>
    <cellStyle name="Hyperlink 3 3" xfId="1788"/>
    <cellStyle name="Hyperlink 4" xfId="1789"/>
    <cellStyle name="Hyperlink 4 2" xfId="1790"/>
    <cellStyle name="Hyperlink 4 3" xfId="1791"/>
    <cellStyle name="Hyperlink 5" xfId="1792"/>
    <cellStyle name="Hyperlink 5 2" xfId="1793"/>
    <cellStyle name="Hyperlink 6" xfId="1794"/>
    <cellStyle name="Hyperlink 7" xfId="1795"/>
    <cellStyle name="Hyperlink 8" xfId="1796"/>
    <cellStyle name="Hyperlink 9" xfId="1797"/>
    <cellStyle name="Input 2" xfId="1798"/>
    <cellStyle name="Input 2 2" xfId="1799"/>
    <cellStyle name="Input 2 2 2" xfId="1800"/>
    <cellStyle name="Input 2 2 3" xfId="1801"/>
    <cellStyle name="Input 2 3" xfId="1802"/>
    <cellStyle name="Input 2 4" xfId="1803"/>
    <cellStyle name="Input 2 5" xfId="1804"/>
    <cellStyle name="Input 2 6" xfId="1805"/>
    <cellStyle name="Input 2 7" xfId="1806"/>
    <cellStyle name="Input 2 8" xfId="1807"/>
    <cellStyle name="Input 3" xfId="1808"/>
    <cellStyle name="Input 3 2" xfId="1809"/>
    <cellStyle name="Input 3 2 2" xfId="1810"/>
    <cellStyle name="Input 3 2 3" xfId="1811"/>
    <cellStyle name="Input 3 3" xfId="1812"/>
    <cellStyle name="Input 3 4" xfId="1813"/>
    <cellStyle name="Input 3 5" xfId="1814"/>
    <cellStyle name="Input 3 6" xfId="1815"/>
    <cellStyle name="Input 4" xfId="1816"/>
    <cellStyle name="Input 4 2" xfId="1817"/>
    <cellStyle name="LineItemPrompt" xfId="1818"/>
    <cellStyle name="LineItemValue" xfId="1819"/>
    <cellStyle name="Linked Cell 2" xfId="1820"/>
    <cellStyle name="Linked Cell 2 2" xfId="1821"/>
    <cellStyle name="Linked Cell 2 2 2" xfId="1822"/>
    <cellStyle name="Linked Cell 2 3" xfId="1823"/>
    <cellStyle name="Linked Cell 2 4" xfId="1824"/>
    <cellStyle name="Linked Cell 3" xfId="1825"/>
    <cellStyle name="Linked Cell 3 2" xfId="1826"/>
    <cellStyle name="Linked Cell 3 2 2" xfId="1827"/>
    <cellStyle name="Linked Cell 3 3" xfId="1828"/>
    <cellStyle name="Linked Cell 4" xfId="1829"/>
    <cellStyle name="Linked Cell 4 2" xfId="1830"/>
    <cellStyle name="Neutral 2" xfId="1831"/>
    <cellStyle name="Neutral 2 2" xfId="1832"/>
    <cellStyle name="Neutral 2 2 2" xfId="1833"/>
    <cellStyle name="Neutral 2 3" xfId="1834"/>
    <cellStyle name="Neutral 2 4" xfId="1835"/>
    <cellStyle name="Neutral 3" xfId="1836"/>
    <cellStyle name="Neutral 3 2" xfId="1837"/>
    <cellStyle name="Neutral 3 2 2" xfId="1838"/>
    <cellStyle name="Neutral 3 3" xfId="1839"/>
    <cellStyle name="Neutral 4" xfId="1840"/>
    <cellStyle name="Neutral 4 2" xfId="1841"/>
    <cellStyle name="no dec" xfId="1842"/>
    <cellStyle name="Normal" xfId="0" builtinId="0"/>
    <cellStyle name="Normal - Style1" xfId="1843"/>
    <cellStyle name="Normal 10" xfId="1844"/>
    <cellStyle name="Normal 10 2" xfId="1845"/>
    <cellStyle name="Normal 10 2 2" xfId="1846"/>
    <cellStyle name="Normal 10 2 2 2" xfId="1847"/>
    <cellStyle name="Normal 10 2 2 2 2" xfId="1848"/>
    <cellStyle name="Normal 10 2 2 2 2 2" xfId="1849"/>
    <cellStyle name="Normal 10 2 2 2 3" xfId="1850"/>
    <cellStyle name="Normal 10 2 2 3" xfId="1851"/>
    <cellStyle name="Normal 10 2 2 3 2" xfId="1852"/>
    <cellStyle name="Normal 10 2 2 4" xfId="1853"/>
    <cellStyle name="Normal 10 2 3" xfId="1854"/>
    <cellStyle name="Normal 10 2 3 2" xfId="1855"/>
    <cellStyle name="Normal 10 2 4" xfId="1856"/>
    <cellStyle name="Normal 10 2 4 2" xfId="1857"/>
    <cellStyle name="Normal 10 2 4 2 2" xfId="1858"/>
    <cellStyle name="Normal 10 2 4 3" xfId="1859"/>
    <cellStyle name="Normal 10 2 5" xfId="1860"/>
    <cellStyle name="Normal 10 2 5 2" xfId="1861"/>
    <cellStyle name="Normal 10 2 6" xfId="1862"/>
    <cellStyle name="Normal 10 3" xfId="1863"/>
    <cellStyle name="Normal 10 3 2" xfId="1864"/>
    <cellStyle name="Normal 10 3 2 2" xfId="1865"/>
    <cellStyle name="Normal 10 3 3" xfId="1866"/>
    <cellStyle name="Normal 10 3 3 2" xfId="1867"/>
    <cellStyle name="Normal 10 3 4" xfId="1868"/>
    <cellStyle name="Normal 10 4" xfId="1869"/>
    <cellStyle name="Normal 10 4 2" xfId="1870"/>
    <cellStyle name="Normal 10 4 2 2" xfId="1871"/>
    <cellStyle name="Normal 10 4 2 2 2" xfId="1872"/>
    <cellStyle name="Normal 10 4 2 3" xfId="1873"/>
    <cellStyle name="Normal 10 4 3" xfId="1874"/>
    <cellStyle name="Normal 10 4 3 2" xfId="1875"/>
    <cellStyle name="Normal 10 4 4" xfId="1876"/>
    <cellStyle name="Normal 10 5" xfId="1877"/>
    <cellStyle name="Normal 10 5 2" xfId="1878"/>
    <cellStyle name="Normal 10 6" xfId="1879"/>
    <cellStyle name="Normal 10 7" xfId="1880"/>
    <cellStyle name="Normal 100" xfId="1881"/>
    <cellStyle name="Normal 101" xfId="1882"/>
    <cellStyle name="Normal 102" xfId="1883"/>
    <cellStyle name="Normal 103" xfId="1884"/>
    <cellStyle name="Normal 104" xfId="1885"/>
    <cellStyle name="Normal 105" xfId="1886"/>
    <cellStyle name="Normal 106" xfId="1887"/>
    <cellStyle name="Normal 107" xfId="1888"/>
    <cellStyle name="Normal 108" xfId="1889"/>
    <cellStyle name="Normal 109" xfId="1890"/>
    <cellStyle name="Normal 11" xfId="1891"/>
    <cellStyle name="Normal 11 2" xfId="1892"/>
    <cellStyle name="Normal 11 2 2" xfId="1893"/>
    <cellStyle name="Normal 11 2 2 2" xfId="1894"/>
    <cellStyle name="Normal 11 2 2 2 2" xfId="1895"/>
    <cellStyle name="Normal 11 2 2 2 2 2" xfId="1896"/>
    <cellStyle name="Normal 11 2 2 2 3" xfId="1897"/>
    <cellStyle name="Normal 11 2 2 3" xfId="1898"/>
    <cellStyle name="Normal 11 2 2 3 2" xfId="1899"/>
    <cellStyle name="Normal 11 2 2 4" xfId="1900"/>
    <cellStyle name="Normal 11 2 2 4 2" xfId="1901"/>
    <cellStyle name="Normal 11 2 3" xfId="1902"/>
    <cellStyle name="Normal 11 2 4" xfId="1903"/>
    <cellStyle name="Normal 11 2 4 2" xfId="1904"/>
    <cellStyle name="Normal 11 2 4 2 2" xfId="1905"/>
    <cellStyle name="Normal 11 2 4 3" xfId="1906"/>
    <cellStyle name="Normal 11 2 5" xfId="1907"/>
    <cellStyle name="Normal 11 2 5 2" xfId="1908"/>
    <cellStyle name="Normal 11 2 6" xfId="1909"/>
    <cellStyle name="Normal 11 3" xfId="1910"/>
    <cellStyle name="Normal 11 3 2" xfId="1911"/>
    <cellStyle name="Normal 11 3 3" xfId="1912"/>
    <cellStyle name="Normal 11 4" xfId="1913"/>
    <cellStyle name="Normal 11 4 2" xfId="1914"/>
    <cellStyle name="Normal 11 4 2 2" xfId="1915"/>
    <cellStyle name="Normal 11 4 2 2 2" xfId="1916"/>
    <cellStyle name="Normal 11 4 2 3" xfId="1917"/>
    <cellStyle name="Normal 11 4 3" xfId="1918"/>
    <cellStyle name="Normal 11 4 3 2" xfId="1919"/>
    <cellStyle name="Normal 11 4 4" xfId="1920"/>
    <cellStyle name="Normal 11 4 4 2" xfId="1921"/>
    <cellStyle name="Normal 11 5" xfId="1922"/>
    <cellStyle name="Normal 11 6" xfId="1923"/>
    <cellStyle name="Normal 110" xfId="1924"/>
    <cellStyle name="Normal 111" xfId="1925"/>
    <cellStyle name="Normal 112" xfId="1926"/>
    <cellStyle name="Normal 113" xfId="1927"/>
    <cellStyle name="Normal 114" xfId="1928"/>
    <cellStyle name="Normal 115" xfId="1929"/>
    <cellStyle name="Normal 116" xfId="1930"/>
    <cellStyle name="Normal 117" xfId="1931"/>
    <cellStyle name="Normal 118" xfId="1932"/>
    <cellStyle name="Normal 119" xfId="1933"/>
    <cellStyle name="Normal 12" xfId="1934"/>
    <cellStyle name="Normal 12 2" xfId="1935"/>
    <cellStyle name="Normal 12 2 2" xfId="1936"/>
    <cellStyle name="Normal 12 2 2 2" xfId="1937"/>
    <cellStyle name="Normal 12 2 2 2 2" xfId="1938"/>
    <cellStyle name="Normal 12 2 2 2 2 2" xfId="1939"/>
    <cellStyle name="Normal 12 2 2 2 3" xfId="1940"/>
    <cellStyle name="Normal 12 2 2 3" xfId="1941"/>
    <cellStyle name="Normal 12 2 2 3 2" xfId="1942"/>
    <cellStyle name="Normal 12 2 2 4" xfId="1943"/>
    <cellStyle name="Normal 12 2 3" xfId="1944"/>
    <cellStyle name="Normal 12 2 4" xfId="1945"/>
    <cellStyle name="Normal 12 2 4 2" xfId="1946"/>
    <cellStyle name="Normal 12 2 4 2 2" xfId="1947"/>
    <cellStyle name="Normal 12 2 4 3" xfId="1948"/>
    <cellStyle name="Normal 12 2 5" xfId="1949"/>
    <cellStyle name="Normal 12 2 5 2" xfId="1950"/>
    <cellStyle name="Normal 12 2 6" xfId="1951"/>
    <cellStyle name="Normal 12 3" xfId="1952"/>
    <cellStyle name="Normal 12 3 2" xfId="1953"/>
    <cellStyle name="Normal 12 4" xfId="1954"/>
    <cellStyle name="Normal 12 4 2" xfId="1955"/>
    <cellStyle name="Normal 12 4 2 2" xfId="1956"/>
    <cellStyle name="Normal 12 4 2 2 2" xfId="1957"/>
    <cellStyle name="Normal 12 4 2 3" xfId="1958"/>
    <cellStyle name="Normal 12 4 3" xfId="1959"/>
    <cellStyle name="Normal 12 4 3 2" xfId="1960"/>
    <cellStyle name="Normal 12 4 4" xfId="1961"/>
    <cellStyle name="Normal 120" xfId="1962"/>
    <cellStyle name="Normal 121" xfId="1963"/>
    <cellStyle name="Normal 122" xfId="1964"/>
    <cellStyle name="Normal 123" xfId="1965"/>
    <cellStyle name="Normal 124" xfId="1966"/>
    <cellStyle name="Normal 125" xfId="1967"/>
    <cellStyle name="Normal 126" xfId="1968"/>
    <cellStyle name="Normal 127" xfId="1969"/>
    <cellStyle name="Normal 128" xfId="1970"/>
    <cellStyle name="Normal 129" xfId="1971"/>
    <cellStyle name="Normal 13" xfId="1972"/>
    <cellStyle name="Normal 13 2" xfId="1973"/>
    <cellStyle name="Normal 13 2 2" xfId="1974"/>
    <cellStyle name="Normal 13 2 2 2" xfId="1975"/>
    <cellStyle name="Normal 13 2 2 3" xfId="1976"/>
    <cellStyle name="Normal 13 2 3" xfId="1977"/>
    <cellStyle name="Normal 13 3" xfId="1978"/>
    <cellStyle name="Normal 13 3 2" xfId="1979"/>
    <cellStyle name="Normal 13 4" xfId="1980"/>
    <cellStyle name="Normal 13 4 2" xfId="1981"/>
    <cellStyle name="Normal 13 4 2 2" xfId="1982"/>
    <cellStyle name="Normal 13 4 2 2 2" xfId="1983"/>
    <cellStyle name="Normal 13 4 2 3" xfId="1984"/>
    <cellStyle name="Normal 13 4 3" xfId="1985"/>
    <cellStyle name="Normal 13 4 3 2" xfId="1986"/>
    <cellStyle name="Normal 13 4 4" xfId="1987"/>
    <cellStyle name="Normal 13 5" xfId="1988"/>
    <cellStyle name="Normal 13 5 2" xfId="1989"/>
    <cellStyle name="Normal 13 5 2 2" xfId="1990"/>
    <cellStyle name="Normal 13 5 2 2 2" xfId="1991"/>
    <cellStyle name="Normal 13 5 2 3" xfId="1992"/>
    <cellStyle name="Normal 13 5 3" xfId="1993"/>
    <cellStyle name="Normal 13 5 3 2" xfId="1994"/>
    <cellStyle name="Normal 13 5 4" xfId="1995"/>
    <cellStyle name="Normal 13 6" xfId="1996"/>
    <cellStyle name="Normal 13 6 2" xfId="1997"/>
    <cellStyle name="Normal 13 6 2 2" xfId="1998"/>
    <cellStyle name="Normal 13 6 3" xfId="1999"/>
    <cellStyle name="Normal 13 7" xfId="2000"/>
    <cellStyle name="Normal 13 7 2" xfId="2001"/>
    <cellStyle name="Normal 13 8" xfId="2002"/>
    <cellStyle name="Normal 130" xfId="2003"/>
    <cellStyle name="Normal 131" xfId="2004"/>
    <cellStyle name="Normal 132" xfId="2005"/>
    <cellStyle name="Normal 133" xfId="2006"/>
    <cellStyle name="Normal 134" xfId="2007"/>
    <cellStyle name="Normal 135" xfId="2008"/>
    <cellStyle name="Normal 136" xfId="2009"/>
    <cellStyle name="Normal 137" xfId="2010"/>
    <cellStyle name="Normal 138" xfId="2011"/>
    <cellStyle name="Normal 139" xfId="2012"/>
    <cellStyle name="Normal 14" xfId="2013"/>
    <cellStyle name="Normal 14 2" xfId="2014"/>
    <cellStyle name="Normal 14 2 2" xfId="2015"/>
    <cellStyle name="Normal 14 2 2 2" xfId="2016"/>
    <cellStyle name="Normal 14 2 3" xfId="2017"/>
    <cellStyle name="Normal 14 3" xfId="2018"/>
    <cellStyle name="Normal 14 3 2" xfId="2019"/>
    <cellStyle name="Normal 14 4" xfId="2020"/>
    <cellStyle name="Normal 14 4 2" xfId="2021"/>
    <cellStyle name="Normal 14 4 2 2" xfId="2022"/>
    <cellStyle name="Normal 14 4 2 2 2" xfId="2023"/>
    <cellStyle name="Normal 14 4 2 3" xfId="2024"/>
    <cellStyle name="Normal 14 4 3" xfId="2025"/>
    <cellStyle name="Normal 14 4 3 2" xfId="2026"/>
    <cellStyle name="Normal 14 4 4" xfId="2027"/>
    <cellStyle name="Normal 14 5" xfId="2028"/>
    <cellStyle name="Normal 14 5 2" xfId="2029"/>
    <cellStyle name="Normal 14 5 2 2" xfId="2030"/>
    <cellStyle name="Normal 14 5 2 2 2" xfId="2031"/>
    <cellStyle name="Normal 14 5 2 3" xfId="2032"/>
    <cellStyle name="Normal 14 5 3" xfId="2033"/>
    <cellStyle name="Normal 14 5 3 2" xfId="2034"/>
    <cellStyle name="Normal 14 5 4" xfId="2035"/>
    <cellStyle name="Normal 14 6" xfId="2036"/>
    <cellStyle name="Normal 14 6 2" xfId="2037"/>
    <cellStyle name="Normal 14 6 2 2" xfId="2038"/>
    <cellStyle name="Normal 14 6 3" xfId="2039"/>
    <cellStyle name="Normal 14 7" xfId="2040"/>
    <cellStyle name="Normal 14 7 2" xfId="2041"/>
    <cellStyle name="Normal 14 8" xfId="2042"/>
    <cellStyle name="Normal 140" xfId="2043"/>
    <cellStyle name="Normal 141" xfId="2044"/>
    <cellStyle name="Normal 142" xfId="2045"/>
    <cellStyle name="Normal 143" xfId="2046"/>
    <cellStyle name="Normal 144" xfId="2047"/>
    <cellStyle name="Normal 145" xfId="2048"/>
    <cellStyle name="Normal 15" xfId="2049"/>
    <cellStyle name="Normal 15 2" xfId="2050"/>
    <cellStyle name="Normal 15 2 2" xfId="2051"/>
    <cellStyle name="Normal 15 2 2 2" xfId="2052"/>
    <cellStyle name="Normal 15 2 2 3" xfId="2053"/>
    <cellStyle name="Normal 15 2 3" xfId="2054"/>
    <cellStyle name="Normal 15 3" xfId="2055"/>
    <cellStyle name="Normal 15 3 2" xfId="2056"/>
    <cellStyle name="Normal 15 4" xfId="2057"/>
    <cellStyle name="Normal 15 4 2" xfId="2058"/>
    <cellStyle name="Normal 15 4 2 2" xfId="2059"/>
    <cellStyle name="Normal 15 4 2 2 2" xfId="2060"/>
    <cellStyle name="Normal 15 4 2 3" xfId="2061"/>
    <cellStyle name="Normal 15 4 3" xfId="2062"/>
    <cellStyle name="Normal 15 4 3 2" xfId="2063"/>
    <cellStyle name="Normal 15 4 4" xfId="2064"/>
    <cellStyle name="Normal 15 5" xfId="2065"/>
    <cellStyle name="Normal 15 5 2" xfId="2066"/>
    <cellStyle name="Normal 15 5 2 2" xfId="2067"/>
    <cellStyle name="Normal 15 5 2 2 2" xfId="2068"/>
    <cellStyle name="Normal 15 5 2 3" xfId="2069"/>
    <cellStyle name="Normal 15 5 3" xfId="2070"/>
    <cellStyle name="Normal 15 5 3 2" xfId="2071"/>
    <cellStyle name="Normal 15 5 4" xfId="2072"/>
    <cellStyle name="Normal 15 6" xfId="2073"/>
    <cellStyle name="Normal 15 6 2" xfId="2074"/>
    <cellStyle name="Normal 15 6 2 2" xfId="2075"/>
    <cellStyle name="Normal 15 6 3" xfId="2076"/>
    <cellStyle name="Normal 15 7" xfId="2077"/>
    <cellStyle name="Normal 15 7 2" xfId="2078"/>
    <cellStyle name="Normal 15 8" xfId="2079"/>
    <cellStyle name="Normal 16" xfId="2080"/>
    <cellStyle name="Normal 16 2" xfId="2081"/>
    <cellStyle name="Normal 16 2 2" xfId="2082"/>
    <cellStyle name="Normal 16 2 3" xfId="2083"/>
    <cellStyle name="Normal 16 3" xfId="2084"/>
    <cellStyle name="Normal 16 3 2" xfId="2085"/>
    <cellStyle name="Normal 16 3 2 2" xfId="2086"/>
    <cellStyle name="Normal 16 3 2 2 2" xfId="2087"/>
    <cellStyle name="Normal 16 3 2 3" xfId="2088"/>
    <cellStyle name="Normal 16 3 3" xfId="2089"/>
    <cellStyle name="Normal 16 3 3 2" xfId="2090"/>
    <cellStyle name="Normal 16 3 4" xfId="2091"/>
    <cellStyle name="Normal 16 3 4 2" xfId="2092"/>
    <cellStyle name="Normal 16 4" xfId="2093"/>
    <cellStyle name="Normal 16 4 2" xfId="2094"/>
    <cellStyle name="Normal 16 4 2 2" xfId="2095"/>
    <cellStyle name="Normal 16 4 2 2 2" xfId="2096"/>
    <cellStyle name="Normal 16 4 2 3" xfId="2097"/>
    <cellStyle name="Normal 16 4 3" xfId="2098"/>
    <cellStyle name="Normal 16 4 3 2" xfId="2099"/>
    <cellStyle name="Normal 16 4 4" xfId="2100"/>
    <cellStyle name="Normal 16 5" xfId="2101"/>
    <cellStyle name="Normal 16 5 2" xfId="2102"/>
    <cellStyle name="Normal 16 5 2 2" xfId="2103"/>
    <cellStyle name="Normal 16 5 3" xfId="2104"/>
    <cellStyle name="Normal 16 6" xfId="2105"/>
    <cellStyle name="Normal 16 6 2" xfId="2106"/>
    <cellStyle name="Normal 16 7" xfId="2107"/>
    <cellStyle name="Normal 16 7 2" xfId="2108"/>
    <cellStyle name="Normal 17" xfId="2109"/>
    <cellStyle name="Normal 17 10" xfId="2110"/>
    <cellStyle name="Normal 17 11" xfId="2111"/>
    <cellStyle name="Normal 17 12" xfId="2112"/>
    <cellStyle name="Normal 17 13" xfId="2113"/>
    <cellStyle name="Normal 17 2" xfId="2114"/>
    <cellStyle name="Normal 17 2 2" xfId="2115"/>
    <cellStyle name="Normal 17 2 2 2" xfId="2116"/>
    <cellStyle name="Normal 17 3" xfId="2117"/>
    <cellStyle name="Normal 17 4" xfId="2118"/>
    <cellStyle name="Normal 17 4 2" xfId="2119"/>
    <cellStyle name="Normal 17 4 2 2" xfId="2120"/>
    <cellStyle name="Normal 17 4 2 2 2" xfId="2121"/>
    <cellStyle name="Normal 17 4 2 3" xfId="2122"/>
    <cellStyle name="Normal 17 4 3" xfId="2123"/>
    <cellStyle name="Normal 17 4 3 2" xfId="2124"/>
    <cellStyle name="Normal 17 4 4" xfId="2125"/>
    <cellStyle name="Normal 17 5" xfId="2126"/>
    <cellStyle name="Normal 17 5 2" xfId="2127"/>
    <cellStyle name="Normal 17 5 2 2" xfId="2128"/>
    <cellStyle name="Normal 17 5 2 2 2" xfId="2129"/>
    <cellStyle name="Normal 17 5 2 3" xfId="2130"/>
    <cellStyle name="Normal 17 5 3" xfId="2131"/>
    <cellStyle name="Normal 17 5 3 2" xfId="2132"/>
    <cellStyle name="Normal 17 5 4" xfId="2133"/>
    <cellStyle name="Normal 17 6" xfId="2134"/>
    <cellStyle name="Normal 17 6 2" xfId="2135"/>
    <cellStyle name="Normal 17 6 2 2" xfId="2136"/>
    <cellStyle name="Normal 17 6 3" xfId="2137"/>
    <cellStyle name="Normal 17 7" xfId="2138"/>
    <cellStyle name="Normal 17 7 2" xfId="2139"/>
    <cellStyle name="Normal 17 8" xfId="2140"/>
    <cellStyle name="Normal 17 8 2" xfId="2141"/>
    <cellStyle name="Normal 17 9" xfId="2142"/>
    <cellStyle name="Normal 18" xfId="2143"/>
    <cellStyle name="Normal 18 2" xfId="2144"/>
    <cellStyle name="Normal 18 2 2" xfId="2145"/>
    <cellStyle name="Normal 18 2 2 2" xfId="2146"/>
    <cellStyle name="Normal 18 2 3" xfId="2147"/>
    <cellStyle name="Normal 18 3" xfId="2148"/>
    <cellStyle name="Normal 18 4" xfId="2149"/>
    <cellStyle name="Normal 18 4 2" xfId="2150"/>
    <cellStyle name="Normal 18 4 2 2" xfId="2151"/>
    <cellStyle name="Normal 18 4 2 2 2" xfId="2152"/>
    <cellStyle name="Normal 18 4 2 3" xfId="2153"/>
    <cellStyle name="Normal 18 4 3" xfId="2154"/>
    <cellStyle name="Normal 18 4 3 2" xfId="2155"/>
    <cellStyle name="Normal 18 4 4" xfId="2156"/>
    <cellStyle name="Normal 18 5" xfId="2157"/>
    <cellStyle name="Normal 18 5 2" xfId="2158"/>
    <cellStyle name="Normal 18 5 2 2" xfId="2159"/>
    <cellStyle name="Normal 18 5 2 2 2" xfId="2160"/>
    <cellStyle name="Normal 18 5 2 3" xfId="2161"/>
    <cellStyle name="Normal 18 5 3" xfId="2162"/>
    <cellStyle name="Normal 18 5 3 2" xfId="2163"/>
    <cellStyle name="Normal 18 5 4" xfId="2164"/>
    <cellStyle name="Normal 18 6" xfId="2165"/>
    <cellStyle name="Normal 18 6 2" xfId="2166"/>
    <cellStyle name="Normal 18 6 2 2" xfId="2167"/>
    <cellStyle name="Normal 18 6 3" xfId="2168"/>
    <cellStyle name="Normal 18 7" xfId="2169"/>
    <cellStyle name="Normal 18 7 2" xfId="2170"/>
    <cellStyle name="Normal 18 8" xfId="2171"/>
    <cellStyle name="Normal 19" xfId="2172"/>
    <cellStyle name="Normal 19 2" xfId="2173"/>
    <cellStyle name="Normal 19 2 2" xfId="2174"/>
    <cellStyle name="Normal 19 3" xfId="2175"/>
    <cellStyle name="Normal 19 3 2" xfId="2176"/>
    <cellStyle name="Normal 19 4" xfId="2177"/>
    <cellStyle name="Normal 19 4 2" xfId="2178"/>
    <cellStyle name="Normal 19 4 2 2" xfId="2179"/>
    <cellStyle name="Normal 19 4 2 2 2" xfId="2180"/>
    <cellStyle name="Normal 19 4 2 3" xfId="2181"/>
    <cellStyle name="Normal 19 4 3" xfId="2182"/>
    <cellStyle name="Normal 19 4 3 2" xfId="2183"/>
    <cellStyle name="Normal 19 4 4" xfId="2184"/>
    <cellStyle name="Normal 19 5" xfId="2185"/>
    <cellStyle name="Normal 19 5 2" xfId="2186"/>
    <cellStyle name="Normal 19 5 2 2" xfId="2187"/>
    <cellStyle name="Normal 19 5 2 2 2" xfId="2188"/>
    <cellStyle name="Normal 19 5 2 3" xfId="2189"/>
    <cellStyle name="Normal 19 5 3" xfId="2190"/>
    <cellStyle name="Normal 19 5 3 2" xfId="2191"/>
    <cellStyle name="Normal 19 5 4" xfId="2192"/>
    <cellStyle name="Normal 19 6" xfId="2193"/>
    <cellStyle name="Normal 19 6 2" xfId="2194"/>
    <cellStyle name="Normal 19 6 2 2" xfId="2195"/>
    <cellStyle name="Normal 19 6 3" xfId="2196"/>
    <cellStyle name="Normal 19 7" xfId="2197"/>
    <cellStyle name="Normal 19 7 2" xfId="2198"/>
    <cellStyle name="Normal 19 8" xfId="2199"/>
    <cellStyle name="Normal 2" xfId="2200"/>
    <cellStyle name="Normal 2 10" xfId="2201"/>
    <cellStyle name="Normal 2 10 2" xfId="2202"/>
    <cellStyle name="Normal 2 11" xfId="2203"/>
    <cellStyle name="Normal 2 12" xfId="2204"/>
    <cellStyle name="Normal 2 13" xfId="2205"/>
    <cellStyle name="Normal 2 14" xfId="2206"/>
    <cellStyle name="Normal 2 15" xfId="2207"/>
    <cellStyle name="Normal 2 2" xfId="2208"/>
    <cellStyle name="Normal 2 2 2" xfId="2209"/>
    <cellStyle name="Normal 2 2 2 2" xfId="2210"/>
    <cellStyle name="Normal 2 2 2 2 2" xfId="2211"/>
    <cellStyle name="Normal 2 2 2 2 3" xfId="2212"/>
    <cellStyle name="Normal 2 2 2 3" xfId="2213"/>
    <cellStyle name="Normal 2 2 2 4" xfId="2214"/>
    <cellStyle name="Normal 2 2 2 5" xfId="2215"/>
    <cellStyle name="Normal 2 2 2 6" xfId="2216"/>
    <cellStyle name="Normal 2 2 2 7" xfId="2217"/>
    <cellStyle name="Normal 2 2 2 8" xfId="2218"/>
    <cellStyle name="Normal 2 2 3" xfId="2219"/>
    <cellStyle name="Normal 2 2 3 2" xfId="2220"/>
    <cellStyle name="Normal 2 2 3 2 2" xfId="2221"/>
    <cellStyle name="Normal 2 2 3 2 3" xfId="2222"/>
    <cellStyle name="Normal 2 2 3 3" xfId="2223"/>
    <cellStyle name="Normal 2 2 3 3 2" xfId="2224"/>
    <cellStyle name="Normal 2 2 3 4" xfId="2225"/>
    <cellStyle name="Normal 2 2 4" xfId="2226"/>
    <cellStyle name="Normal 2 2 4 2" xfId="2227"/>
    <cellStyle name="Normal 2 2 4 2 2" xfId="2228"/>
    <cellStyle name="Normal 2 2 4 3" xfId="2229"/>
    <cellStyle name="Normal 2 2 5" xfId="2230"/>
    <cellStyle name="Normal 2 2 5 2" xfId="2231"/>
    <cellStyle name="Normal 2 2 5 2 2" xfId="2232"/>
    <cellStyle name="Normal 2 2 5 3" xfId="2233"/>
    <cellStyle name="Normal 2 2 5 4" xfId="2234"/>
    <cellStyle name="Normal 2 2 6" xfId="2235"/>
    <cellStyle name="Normal 2 2 6 2" xfId="2236"/>
    <cellStyle name="Normal 2 2 6 3" xfId="2237"/>
    <cellStyle name="Normal 2 2 7" xfId="2238"/>
    <cellStyle name="Normal 2 2 7 2" xfId="2239"/>
    <cellStyle name="Normal 2 2 7 3" xfId="2240"/>
    <cellStyle name="Normal 2 2 8" xfId="2241"/>
    <cellStyle name="Normal 2 3" xfId="2242"/>
    <cellStyle name="Normal 2 3 2" xfId="2243"/>
    <cellStyle name="Normal 2 3 2 2" xfId="2244"/>
    <cellStyle name="Normal 2 3 2 2 2" xfId="2245"/>
    <cellStyle name="Normal 2 3 2 3" xfId="2246"/>
    <cellStyle name="Normal 2 3 3" xfId="2247"/>
    <cellStyle name="Normal 2 3 3 2" xfId="2248"/>
    <cellStyle name="Normal 2 3 3 2 2" xfId="2249"/>
    <cellStyle name="Normal 2 3 3 3" xfId="2250"/>
    <cellStyle name="Normal 2 3 4" xfId="2251"/>
    <cellStyle name="Normal 2 3 4 2" xfId="2252"/>
    <cellStyle name="Normal 2 3 4 2 2" xfId="2253"/>
    <cellStyle name="Normal 2 3 4 3" xfId="2254"/>
    <cellStyle name="Normal 2 3 5" xfId="2255"/>
    <cellStyle name="Normal 2 3 5 2" xfId="2256"/>
    <cellStyle name="Normal 2 3 6" xfId="2257"/>
    <cellStyle name="Normal 2 3 6 2" xfId="2258"/>
    <cellStyle name="Normal 2 3 7" xfId="2259"/>
    <cellStyle name="Normal 2 4" xfId="2260"/>
    <cellStyle name="Normal 2 4 2" xfId="2261"/>
    <cellStyle name="Normal 2 4 2 2" xfId="2262"/>
    <cellStyle name="Normal 2 4 2 2 2" xfId="2263"/>
    <cellStyle name="Normal 2 4 2 3" xfId="2264"/>
    <cellStyle name="Normal 2 4 3" xfId="2265"/>
    <cellStyle name="Normal 2 4 3 2" xfId="2266"/>
    <cellStyle name="Normal 2 4 3 2 2" xfId="2267"/>
    <cellStyle name="Normal 2 4 3 3" xfId="2268"/>
    <cellStyle name="Normal 2 4 4" xfId="2269"/>
    <cellStyle name="Normal 2 4 4 2" xfId="2270"/>
    <cellStyle name="Normal 2 4 4 2 2" xfId="2271"/>
    <cellStyle name="Normal 2 4 4 3" xfId="2272"/>
    <cellStyle name="Normal 2 4 5" xfId="2273"/>
    <cellStyle name="Normal 2 4 5 2" xfId="2274"/>
    <cellStyle name="Normal 2 4 6" xfId="2275"/>
    <cellStyle name="Normal 2 4 6 2" xfId="2276"/>
    <cellStyle name="Normal 2 4 7" xfId="2277"/>
    <cellStyle name="Normal 2 5" xfId="2278"/>
    <cellStyle name="Normal 2 5 2" xfId="2279"/>
    <cellStyle name="Normal 2 5 2 2" xfId="2280"/>
    <cellStyle name="Normal 2 5 2 3" xfId="2281"/>
    <cellStyle name="Normal 2 5 3" xfId="2282"/>
    <cellStyle name="Normal 2 5 4" xfId="2283"/>
    <cellStyle name="Normal 2 6" xfId="2284"/>
    <cellStyle name="Normal 2 6 2" xfId="2285"/>
    <cellStyle name="Normal 2 6 2 2" xfId="2286"/>
    <cellStyle name="Normal 2 6 3" xfId="2287"/>
    <cellStyle name="Normal 2 7" xfId="2288"/>
    <cellStyle name="Normal 2 7 2" xfId="2289"/>
    <cellStyle name="Normal 2 7 2 2" xfId="2290"/>
    <cellStyle name="Normal 2 7 3" xfId="2291"/>
    <cellStyle name="Normal 2 8" xfId="2292"/>
    <cellStyle name="Normal 2 8 2" xfId="2293"/>
    <cellStyle name="Normal 2 8 3" xfId="2294"/>
    <cellStyle name="Normal 2 9" xfId="2295"/>
    <cellStyle name="Normal 2 9 2" xfId="2296"/>
    <cellStyle name="Normal 2 9 3" xfId="2297"/>
    <cellStyle name="Normal 20" xfId="2298"/>
    <cellStyle name="Normal 20 2" xfId="2299"/>
    <cellStyle name="Normal 20 2 2" xfId="2300"/>
    <cellStyle name="Normal 20 3" xfId="2301"/>
    <cellStyle name="Normal 20 4" xfId="2302"/>
    <cellStyle name="Normal 20 4 2" xfId="2303"/>
    <cellStyle name="Normal 20 4 2 2" xfId="2304"/>
    <cellStyle name="Normal 20 4 2 2 2" xfId="2305"/>
    <cellStyle name="Normal 20 4 2 3" xfId="2306"/>
    <cellStyle name="Normal 20 4 3" xfId="2307"/>
    <cellStyle name="Normal 20 4 3 2" xfId="2308"/>
    <cellStyle name="Normal 20 4 4" xfId="2309"/>
    <cellStyle name="Normal 20 5" xfId="2310"/>
    <cellStyle name="Normal 20 5 2" xfId="2311"/>
    <cellStyle name="Normal 20 5 2 2" xfId="2312"/>
    <cellStyle name="Normal 20 5 2 2 2" xfId="2313"/>
    <cellStyle name="Normal 20 5 2 3" xfId="2314"/>
    <cellStyle name="Normal 20 5 3" xfId="2315"/>
    <cellStyle name="Normal 20 5 3 2" xfId="2316"/>
    <cellStyle name="Normal 20 5 4" xfId="2317"/>
    <cellStyle name="Normal 20 6" xfId="2318"/>
    <cellStyle name="Normal 20 6 2" xfId="2319"/>
    <cellStyle name="Normal 20 6 2 2" xfId="2320"/>
    <cellStyle name="Normal 20 6 3" xfId="2321"/>
    <cellStyle name="Normal 20 7" xfId="2322"/>
    <cellStyle name="Normal 20 7 2" xfId="2323"/>
    <cellStyle name="Normal 20 8" xfId="2324"/>
    <cellStyle name="Normal 21" xfId="2325"/>
    <cellStyle name="Normal 21 2" xfId="2326"/>
    <cellStyle name="Normal 21 2 2" xfId="2327"/>
    <cellStyle name="Normal 21 3" xfId="2328"/>
    <cellStyle name="Normal 21 4" xfId="2329"/>
    <cellStyle name="Normal 21 4 2" xfId="2330"/>
    <cellStyle name="Normal 21 4 2 2" xfId="2331"/>
    <cellStyle name="Normal 21 4 2 2 2" xfId="2332"/>
    <cellStyle name="Normal 21 4 2 3" xfId="2333"/>
    <cellStyle name="Normal 21 4 3" xfId="2334"/>
    <cellStyle name="Normal 21 4 3 2" xfId="2335"/>
    <cellStyle name="Normal 21 4 4" xfId="2336"/>
    <cellStyle name="Normal 21 5" xfId="2337"/>
    <cellStyle name="Normal 21 5 2" xfId="2338"/>
    <cellStyle name="Normal 21 5 2 2" xfId="2339"/>
    <cellStyle name="Normal 21 5 2 2 2" xfId="2340"/>
    <cellStyle name="Normal 21 5 2 3" xfId="2341"/>
    <cellStyle name="Normal 21 5 3" xfId="2342"/>
    <cellStyle name="Normal 21 5 3 2" xfId="2343"/>
    <cellStyle name="Normal 21 5 4" xfId="2344"/>
    <cellStyle name="Normal 21 6" xfId="2345"/>
    <cellStyle name="Normal 21 6 2" xfId="2346"/>
    <cellStyle name="Normal 21 6 2 2" xfId="2347"/>
    <cellStyle name="Normal 21 6 3" xfId="2348"/>
    <cellStyle name="Normal 21 7" xfId="2349"/>
    <cellStyle name="Normal 21 7 2" xfId="2350"/>
    <cellStyle name="Normal 21 8" xfId="2351"/>
    <cellStyle name="Normal 22" xfId="2352"/>
    <cellStyle name="Normal 22 2" xfId="2353"/>
    <cellStyle name="Normal 22 2 2" xfId="2354"/>
    <cellStyle name="Normal 22 3" xfId="2355"/>
    <cellStyle name="Normal 22 4" xfId="2356"/>
    <cellStyle name="Normal 22 4 2" xfId="2357"/>
    <cellStyle name="Normal 22 4 2 2" xfId="2358"/>
    <cellStyle name="Normal 22 4 2 2 2" xfId="2359"/>
    <cellStyle name="Normal 22 4 2 3" xfId="2360"/>
    <cellStyle name="Normal 22 4 3" xfId="2361"/>
    <cellStyle name="Normal 22 4 3 2" xfId="2362"/>
    <cellStyle name="Normal 22 4 4" xfId="2363"/>
    <cellStyle name="Normal 22 5" xfId="2364"/>
    <cellStyle name="Normal 22 5 2" xfId="2365"/>
    <cellStyle name="Normal 22 5 2 2" xfId="2366"/>
    <cellStyle name="Normal 22 5 2 2 2" xfId="2367"/>
    <cellStyle name="Normal 22 5 2 3" xfId="2368"/>
    <cellStyle name="Normal 22 5 3" xfId="2369"/>
    <cellStyle name="Normal 22 5 3 2" xfId="2370"/>
    <cellStyle name="Normal 22 5 4" xfId="2371"/>
    <cellStyle name="Normal 22 6" xfId="2372"/>
    <cellStyle name="Normal 22 6 2" xfId="2373"/>
    <cellStyle name="Normal 22 6 2 2" xfId="2374"/>
    <cellStyle name="Normal 22 6 3" xfId="2375"/>
    <cellStyle name="Normal 22 7" xfId="2376"/>
    <cellStyle name="Normal 22 7 2" xfId="2377"/>
    <cellStyle name="Normal 22 8" xfId="2378"/>
    <cellStyle name="Normal 23" xfId="2379"/>
    <cellStyle name="Normal 23 2" xfId="2380"/>
    <cellStyle name="Normal 23 2 2" xfId="2381"/>
    <cellStyle name="Normal 23 2 3" xfId="2382"/>
    <cellStyle name="Normal 23 3" xfId="2383"/>
    <cellStyle name="Normal 23 4" xfId="2384"/>
    <cellStyle name="Normal 23 4 2" xfId="2385"/>
    <cellStyle name="Normal 23 4 2 2" xfId="2386"/>
    <cellStyle name="Normal 23 4 2 2 2" xfId="2387"/>
    <cellStyle name="Normal 23 4 2 3" xfId="2388"/>
    <cellStyle name="Normal 23 4 3" xfId="2389"/>
    <cellStyle name="Normal 23 4 3 2" xfId="2390"/>
    <cellStyle name="Normal 23 4 4" xfId="2391"/>
    <cellStyle name="Normal 23 5" xfId="2392"/>
    <cellStyle name="Normal 23 5 2" xfId="2393"/>
    <cellStyle name="Normal 23 5 2 2" xfId="2394"/>
    <cellStyle name="Normal 23 5 2 2 2" xfId="2395"/>
    <cellStyle name="Normal 23 5 2 3" xfId="2396"/>
    <cellStyle name="Normal 23 5 3" xfId="2397"/>
    <cellStyle name="Normal 23 5 3 2" xfId="2398"/>
    <cellStyle name="Normal 23 5 4" xfId="2399"/>
    <cellStyle name="Normal 23 6" xfId="2400"/>
    <cellStyle name="Normal 23 6 2" xfId="2401"/>
    <cellStyle name="Normal 23 6 2 2" xfId="2402"/>
    <cellStyle name="Normal 23 6 3" xfId="2403"/>
    <cellStyle name="Normal 23 7" xfId="2404"/>
    <cellStyle name="Normal 23 7 2" xfId="2405"/>
    <cellStyle name="Normal 23 8" xfId="2406"/>
    <cellStyle name="Normal 24" xfId="2407"/>
    <cellStyle name="Normal 24 2" xfId="2408"/>
    <cellStyle name="Normal 24 2 2" xfId="2409"/>
    <cellStyle name="Normal 24 3" xfId="2410"/>
    <cellStyle name="Normal 25" xfId="2411"/>
    <cellStyle name="Normal 25 2" xfId="2412"/>
    <cellStyle name="Normal 25 2 2" xfId="2413"/>
    <cellStyle name="Normal 25 3" xfId="2414"/>
    <cellStyle name="Normal 26" xfId="2415"/>
    <cellStyle name="Normal 26 2" xfId="2416"/>
    <cellStyle name="Normal 26 2 2" xfId="2417"/>
    <cellStyle name="Normal 26 3" xfId="2418"/>
    <cellStyle name="Normal 27" xfId="2419"/>
    <cellStyle name="Normal 27 2" xfId="2420"/>
    <cellStyle name="Normal 28" xfId="2421"/>
    <cellStyle name="Normal 28 2" xfId="2422"/>
    <cellStyle name="Normal 28 2 2" xfId="2423"/>
    <cellStyle name="Normal 28 2 3" xfId="2424"/>
    <cellStyle name="Normal 28 3" xfId="2425"/>
    <cellStyle name="Normal 28 4" xfId="2426"/>
    <cellStyle name="Normal 28 4 2" xfId="2427"/>
    <cellStyle name="Normal 28 4 2 2" xfId="2428"/>
    <cellStyle name="Normal 28 4 2 2 2" xfId="2429"/>
    <cellStyle name="Normal 28 4 2 3" xfId="2430"/>
    <cellStyle name="Normal 28 4 3" xfId="2431"/>
    <cellStyle name="Normal 28 4 3 2" xfId="2432"/>
    <cellStyle name="Normal 28 4 4" xfId="2433"/>
    <cellStyle name="Normal 28 5" xfId="2434"/>
    <cellStyle name="Normal 28 5 2" xfId="2435"/>
    <cellStyle name="Normal 28 5 2 2" xfId="2436"/>
    <cellStyle name="Normal 28 5 2 2 2" xfId="2437"/>
    <cellStyle name="Normal 28 5 2 3" xfId="2438"/>
    <cellStyle name="Normal 28 5 3" xfId="2439"/>
    <cellStyle name="Normal 28 5 3 2" xfId="2440"/>
    <cellStyle name="Normal 28 5 4" xfId="2441"/>
    <cellStyle name="Normal 28 6" xfId="2442"/>
    <cellStyle name="Normal 28 6 2" xfId="2443"/>
    <cellStyle name="Normal 28 6 2 2" xfId="2444"/>
    <cellStyle name="Normal 28 6 3" xfId="2445"/>
    <cellStyle name="Normal 28 7" xfId="2446"/>
    <cellStyle name="Normal 28 7 2" xfId="2447"/>
    <cellStyle name="Normal 28 8" xfId="2448"/>
    <cellStyle name="Normal 29" xfId="2449"/>
    <cellStyle name="Normal 29 2" xfId="2450"/>
    <cellStyle name="Normal 29 2 2" xfId="2451"/>
    <cellStyle name="Normal 29 2 3" xfId="2452"/>
    <cellStyle name="Normal 29 3" xfId="2453"/>
    <cellStyle name="Normal 29 4" xfId="2454"/>
    <cellStyle name="Normal 29 4 2" xfId="2455"/>
    <cellStyle name="Normal 29 4 2 2" xfId="2456"/>
    <cellStyle name="Normal 29 4 2 2 2" xfId="2457"/>
    <cellStyle name="Normal 29 4 2 3" xfId="2458"/>
    <cellStyle name="Normal 29 4 3" xfId="2459"/>
    <cellStyle name="Normal 29 4 3 2" xfId="2460"/>
    <cellStyle name="Normal 29 4 4" xfId="2461"/>
    <cellStyle name="Normal 29 5" xfId="2462"/>
    <cellStyle name="Normal 29 5 2" xfId="2463"/>
    <cellStyle name="Normal 29 5 2 2" xfId="2464"/>
    <cellStyle name="Normal 29 5 2 2 2" xfId="2465"/>
    <cellStyle name="Normal 29 5 2 3" xfId="2466"/>
    <cellStyle name="Normal 29 5 3" xfId="2467"/>
    <cellStyle name="Normal 29 5 3 2" xfId="2468"/>
    <cellStyle name="Normal 29 5 4" xfId="2469"/>
    <cellStyle name="Normal 29 6" xfId="2470"/>
    <cellStyle name="Normal 29 6 2" xfId="2471"/>
    <cellStyle name="Normal 29 6 2 2" xfId="2472"/>
    <cellStyle name="Normal 29 6 3" xfId="2473"/>
    <cellStyle name="Normal 29 7" xfId="2474"/>
    <cellStyle name="Normal 29 7 2" xfId="2475"/>
    <cellStyle name="Normal 29 8" xfId="2476"/>
    <cellStyle name="Normal 3" xfId="2477"/>
    <cellStyle name="Normal 3 2" xfId="2478"/>
    <cellStyle name="Normal 3 2 2" xfId="2479"/>
    <cellStyle name="Normal 3 2 2 2" xfId="2480"/>
    <cellStyle name="Normal 3 2 2 3" xfId="2481"/>
    <cellStyle name="Normal 3 2 3" xfId="2482"/>
    <cellStyle name="Normal 3 2 4" xfId="2483"/>
    <cellStyle name="Normal 3 2 5" xfId="2484"/>
    <cellStyle name="Normal 3 2 6" xfId="2485"/>
    <cellStyle name="Normal 3 3" xfId="2486"/>
    <cellStyle name="Normal 3 3 2" xfId="2487"/>
    <cellStyle name="Normal 3 3 3" xfId="2488"/>
    <cellStyle name="Normal 3 3 4" xfId="2489"/>
    <cellStyle name="Normal 3 3 5" xfId="2490"/>
    <cellStyle name="Normal 3 4" xfId="2491"/>
    <cellStyle name="Normal 3 4 2" xfId="2492"/>
    <cellStyle name="Normal 3 4 2 2" xfId="2493"/>
    <cellStyle name="Normal 3 4 2 2 2" xfId="2494"/>
    <cellStyle name="Normal 3 4 2 3" xfId="2495"/>
    <cellStyle name="Normal 3 4 3" xfId="2496"/>
    <cellStyle name="Normal 3 4 3 2" xfId="2497"/>
    <cellStyle name="Normal 3 4 4" xfId="2498"/>
    <cellStyle name="Normal 3 4 4 2" xfId="2499"/>
    <cellStyle name="Normal 3 5" xfId="2500"/>
    <cellStyle name="Normal 3 5 2" xfId="2501"/>
    <cellStyle name="Normal 3 5 2 2" xfId="2502"/>
    <cellStyle name="Normal 3 5 2 2 2" xfId="2503"/>
    <cellStyle name="Normal 3 5 2 3" xfId="2504"/>
    <cellStyle name="Normal 3 5 3" xfId="2505"/>
    <cellStyle name="Normal 3 5 3 2" xfId="2506"/>
    <cellStyle name="Normal 3 5 4" xfId="2507"/>
    <cellStyle name="Normal 3 5 4 2" xfId="2508"/>
    <cellStyle name="Normal 3 6" xfId="2509"/>
    <cellStyle name="Normal 3 6 2" xfId="2510"/>
    <cellStyle name="Normal 3 6 2 2" xfId="2511"/>
    <cellStyle name="Normal 3 6 3" xfId="2512"/>
    <cellStyle name="Normal 3 6 3 2" xfId="2513"/>
    <cellStyle name="Normal 3 7" xfId="2514"/>
    <cellStyle name="Normal 3 7 2" xfId="2515"/>
    <cellStyle name="Normal 3 7 2 2" xfId="2516"/>
    <cellStyle name="Normal 3 8" xfId="2517"/>
    <cellStyle name="Normal 3 8 2" xfId="2518"/>
    <cellStyle name="Normal 3 9" xfId="2519"/>
    <cellStyle name="Normal 3_120 Pool Selection_Apr11" xfId="2520"/>
    <cellStyle name="Normal 30" xfId="2521"/>
    <cellStyle name="Normal 30 2" xfId="2522"/>
    <cellStyle name="Normal 30 2 2" xfId="2523"/>
    <cellStyle name="Normal 30 3" xfId="2524"/>
    <cellStyle name="Normal 30 4" xfId="2525"/>
    <cellStyle name="Normal 30 4 2" xfId="2526"/>
    <cellStyle name="Normal 30 4 2 2" xfId="2527"/>
    <cellStyle name="Normal 30 4 2 2 2" xfId="2528"/>
    <cellStyle name="Normal 30 4 2 3" xfId="2529"/>
    <cellStyle name="Normal 30 4 3" xfId="2530"/>
    <cellStyle name="Normal 30 4 3 2" xfId="2531"/>
    <cellStyle name="Normal 30 4 4" xfId="2532"/>
    <cellStyle name="Normal 30 5" xfId="2533"/>
    <cellStyle name="Normal 30 5 2" xfId="2534"/>
    <cellStyle name="Normal 30 5 2 2" xfId="2535"/>
    <cellStyle name="Normal 30 5 2 2 2" xfId="2536"/>
    <cellStyle name="Normal 30 5 2 3" xfId="2537"/>
    <cellStyle name="Normal 30 5 3" xfId="2538"/>
    <cellStyle name="Normal 30 5 3 2" xfId="2539"/>
    <cellStyle name="Normal 30 5 4" xfId="2540"/>
    <cellStyle name="Normal 30 6" xfId="2541"/>
    <cellStyle name="Normal 30 6 2" xfId="2542"/>
    <cellStyle name="Normal 30 6 2 2" xfId="2543"/>
    <cellStyle name="Normal 30 6 3" xfId="2544"/>
    <cellStyle name="Normal 30 7" xfId="2545"/>
    <cellStyle name="Normal 30 7 2" xfId="2546"/>
    <cellStyle name="Normal 30 8" xfId="2547"/>
    <cellStyle name="Normal 30 8 2" xfId="2548"/>
    <cellStyle name="Normal 31" xfId="2549"/>
    <cellStyle name="Normal 31 2" xfId="2550"/>
    <cellStyle name="Normal 31 2 2" xfId="2551"/>
    <cellStyle name="Normal 31 3" xfId="2552"/>
    <cellStyle name="Normal 31 4" xfId="2553"/>
    <cellStyle name="Normal 31 4 2" xfId="2554"/>
    <cellStyle name="Normal 31 4 2 2" xfId="2555"/>
    <cellStyle name="Normal 31 4 2 2 2" xfId="2556"/>
    <cellStyle name="Normal 31 4 2 3" xfId="2557"/>
    <cellStyle name="Normal 31 4 3" xfId="2558"/>
    <cellStyle name="Normal 31 4 3 2" xfId="2559"/>
    <cellStyle name="Normal 31 4 4" xfId="2560"/>
    <cellStyle name="Normal 31 5" xfId="2561"/>
    <cellStyle name="Normal 31 5 2" xfId="2562"/>
    <cellStyle name="Normal 31 5 2 2" xfId="2563"/>
    <cellStyle name="Normal 31 5 2 2 2" xfId="2564"/>
    <cellStyle name="Normal 31 5 2 3" xfId="2565"/>
    <cellStyle name="Normal 31 5 3" xfId="2566"/>
    <cellStyle name="Normal 31 5 3 2" xfId="2567"/>
    <cellStyle name="Normal 31 5 4" xfId="2568"/>
    <cellStyle name="Normal 31 6" xfId="2569"/>
    <cellStyle name="Normal 31 6 2" xfId="2570"/>
    <cellStyle name="Normal 31 6 2 2" xfId="2571"/>
    <cellStyle name="Normal 31 6 3" xfId="2572"/>
    <cellStyle name="Normal 31 7" xfId="2573"/>
    <cellStyle name="Normal 31 7 2" xfId="2574"/>
    <cellStyle name="Normal 31 8" xfId="2575"/>
    <cellStyle name="Normal 31 8 2" xfId="2576"/>
    <cellStyle name="Normal 32" xfId="2577"/>
    <cellStyle name="Normal 32 2" xfId="2578"/>
    <cellStyle name="Normal 32 2 2" xfId="2579"/>
    <cellStyle name="Normal 32 2 2 2" xfId="2580"/>
    <cellStyle name="Normal 32 2 2 2 2" xfId="2581"/>
    <cellStyle name="Normal 32 2 2 3" xfId="2582"/>
    <cellStyle name="Normal 32 2 3" xfId="2583"/>
    <cellStyle name="Normal 32 2 3 2" xfId="2584"/>
    <cellStyle name="Normal 32 2 4" xfId="2585"/>
    <cellStyle name="Normal 32 3" xfId="2586"/>
    <cellStyle name="Normal 32 3 2" xfId="2587"/>
    <cellStyle name="Normal 32 3 2 2" xfId="2588"/>
    <cellStyle name="Normal 32 3 2 2 2" xfId="2589"/>
    <cellStyle name="Normal 32 3 2 3" xfId="2590"/>
    <cellStyle name="Normal 32 3 3" xfId="2591"/>
    <cellStyle name="Normal 32 3 3 2" xfId="2592"/>
    <cellStyle name="Normal 32 3 4" xfId="2593"/>
    <cellStyle name="Normal 32 4" xfId="2594"/>
    <cellStyle name="Normal 32 4 2" xfId="2595"/>
    <cellStyle name="Normal 32 4 2 2" xfId="2596"/>
    <cellStyle name="Normal 32 4 3" xfId="2597"/>
    <cellStyle name="Normal 32 5" xfId="2598"/>
    <cellStyle name="Normal 32 5 2" xfId="2599"/>
    <cellStyle name="Normal 32 6" xfId="2600"/>
    <cellStyle name="Normal 32 6 2" xfId="2601"/>
    <cellStyle name="Normal 33" xfId="2602"/>
    <cellStyle name="Normal 33 2" xfId="2603"/>
    <cellStyle name="Normal 33 2 2" xfId="2604"/>
    <cellStyle name="Normal 33 2 2 2" xfId="2605"/>
    <cellStyle name="Normal 33 2 2 2 2" xfId="2606"/>
    <cellStyle name="Normal 33 2 2 3" xfId="2607"/>
    <cellStyle name="Normal 33 2 3" xfId="2608"/>
    <cellStyle name="Normal 33 2 3 2" xfId="2609"/>
    <cellStyle name="Normal 33 2 4" xfId="2610"/>
    <cellStyle name="Normal 33 3" xfId="2611"/>
    <cellStyle name="Normal 33 3 2" xfId="2612"/>
    <cellStyle name="Normal 33 3 2 2" xfId="2613"/>
    <cellStyle name="Normal 33 3 2 2 2" xfId="2614"/>
    <cellStyle name="Normal 33 3 2 3" xfId="2615"/>
    <cellStyle name="Normal 33 3 3" xfId="2616"/>
    <cellStyle name="Normal 33 3 3 2" xfId="2617"/>
    <cellStyle name="Normal 33 3 4" xfId="2618"/>
    <cellStyle name="Normal 33 4" xfId="2619"/>
    <cellStyle name="Normal 33 4 2" xfId="2620"/>
    <cellStyle name="Normal 33 4 2 2" xfId="2621"/>
    <cellStyle name="Normal 33 4 3" xfId="2622"/>
    <cellStyle name="Normal 33 5" xfId="2623"/>
    <cellStyle name="Normal 33 5 2" xfId="2624"/>
    <cellStyle name="Normal 33 6" xfId="2625"/>
    <cellStyle name="Normal 34" xfId="2626"/>
    <cellStyle name="Normal 34 2" xfId="2627"/>
    <cellStyle name="Normal 34 2 2" xfId="2628"/>
    <cellStyle name="Normal 34 2 2 2" xfId="2629"/>
    <cellStyle name="Normal 34 2 2 2 2" xfId="2630"/>
    <cellStyle name="Normal 34 2 2 3" xfId="2631"/>
    <cellStyle name="Normal 34 2 3" xfId="2632"/>
    <cellStyle name="Normal 34 2 3 2" xfId="2633"/>
    <cellStyle name="Normal 34 2 4" xfId="2634"/>
    <cellStyle name="Normal 34 3" xfId="2635"/>
    <cellStyle name="Normal 34 3 2" xfId="2636"/>
    <cellStyle name="Normal 34 3 2 2" xfId="2637"/>
    <cellStyle name="Normal 34 3 2 2 2" xfId="2638"/>
    <cellStyle name="Normal 34 3 2 3" xfId="2639"/>
    <cellStyle name="Normal 34 3 3" xfId="2640"/>
    <cellStyle name="Normal 34 3 3 2" xfId="2641"/>
    <cellStyle name="Normal 34 3 4" xfId="2642"/>
    <cellStyle name="Normal 34 4" xfId="2643"/>
    <cellStyle name="Normal 34 4 2" xfId="2644"/>
    <cellStyle name="Normal 34 4 2 2" xfId="2645"/>
    <cellStyle name="Normal 34 4 3" xfId="2646"/>
    <cellStyle name="Normal 34 5" xfId="2647"/>
    <cellStyle name="Normal 34 5 2" xfId="2648"/>
    <cellStyle name="Normal 34 6" xfId="2649"/>
    <cellStyle name="Normal 34 6 2" xfId="2650"/>
    <cellStyle name="Normal 35" xfId="2651"/>
    <cellStyle name="Normal 35 2" xfId="2652"/>
    <cellStyle name="Normal 35 2 2" xfId="2653"/>
    <cellStyle name="Normal 35 2 2 2" xfId="2654"/>
    <cellStyle name="Normal 35 2 2 2 2" xfId="2655"/>
    <cellStyle name="Normal 35 2 2 3" xfId="2656"/>
    <cellStyle name="Normal 35 2 3" xfId="2657"/>
    <cellStyle name="Normal 35 2 3 2" xfId="2658"/>
    <cellStyle name="Normal 35 2 4" xfId="2659"/>
    <cellStyle name="Normal 35 3" xfId="2660"/>
    <cellStyle name="Normal 35 3 2" xfId="2661"/>
    <cellStyle name="Normal 35 3 2 2" xfId="2662"/>
    <cellStyle name="Normal 35 3 2 2 2" xfId="2663"/>
    <cellStyle name="Normal 35 3 2 3" xfId="2664"/>
    <cellStyle name="Normal 35 3 3" xfId="2665"/>
    <cellStyle name="Normal 35 3 3 2" xfId="2666"/>
    <cellStyle name="Normal 35 3 4" xfId="2667"/>
    <cellStyle name="Normal 35 4" xfId="2668"/>
    <cellStyle name="Normal 35 4 2" xfId="2669"/>
    <cellStyle name="Normal 35 4 2 2" xfId="2670"/>
    <cellStyle name="Normal 35 4 3" xfId="2671"/>
    <cellStyle name="Normal 35 5" xfId="2672"/>
    <cellStyle name="Normal 35 5 2" xfId="2673"/>
    <cellStyle name="Normal 35 6" xfId="2674"/>
    <cellStyle name="Normal 35 6 2" xfId="2675"/>
    <cellStyle name="Normal 36" xfId="2676"/>
    <cellStyle name="Normal 36 2" xfId="2677"/>
    <cellStyle name="Normal 36 2 2" xfId="2678"/>
    <cellStyle name="Normal 36 2 2 2" xfId="2679"/>
    <cellStyle name="Normal 36 2 2 2 2" xfId="2680"/>
    <cellStyle name="Normal 36 2 2 3" xfId="2681"/>
    <cellStyle name="Normal 36 2 3" xfId="2682"/>
    <cellStyle name="Normal 36 2 3 2" xfId="2683"/>
    <cellStyle name="Normal 36 2 4" xfId="2684"/>
    <cellStyle name="Normal 36 3" xfId="2685"/>
    <cellStyle name="Normal 36 3 2" xfId="2686"/>
    <cellStyle name="Normal 36 3 2 2" xfId="2687"/>
    <cellStyle name="Normal 36 3 2 2 2" xfId="2688"/>
    <cellStyle name="Normal 36 3 2 3" xfId="2689"/>
    <cellStyle name="Normal 36 3 3" xfId="2690"/>
    <cellStyle name="Normal 36 3 3 2" xfId="2691"/>
    <cellStyle name="Normal 36 3 4" xfId="2692"/>
    <cellStyle name="Normal 36 4" xfId="2693"/>
    <cellStyle name="Normal 36 4 2" xfId="2694"/>
    <cellStyle name="Normal 36 4 2 2" xfId="2695"/>
    <cellStyle name="Normal 36 4 3" xfId="2696"/>
    <cellStyle name="Normal 36 5" xfId="2697"/>
    <cellStyle name="Normal 36 5 2" xfId="2698"/>
    <cellStyle name="Normal 36 6" xfId="2699"/>
    <cellStyle name="Normal 36 6 2" xfId="2700"/>
    <cellStyle name="Normal 37" xfId="2701"/>
    <cellStyle name="Normal 37 2" xfId="2702"/>
    <cellStyle name="Normal 37 2 2" xfId="2703"/>
    <cellStyle name="Normal 37 2 2 2" xfId="2704"/>
    <cellStyle name="Normal 37 2 2 2 2" xfId="2705"/>
    <cellStyle name="Normal 37 2 2 3" xfId="2706"/>
    <cellStyle name="Normal 37 2 3" xfId="2707"/>
    <cellStyle name="Normal 37 2 3 2" xfId="2708"/>
    <cellStyle name="Normal 37 2 4" xfId="2709"/>
    <cellStyle name="Normal 37 3" xfId="2710"/>
    <cellStyle name="Normal 37 3 2" xfId="2711"/>
    <cellStyle name="Normal 37 3 2 2" xfId="2712"/>
    <cellStyle name="Normal 37 3 2 2 2" xfId="2713"/>
    <cellStyle name="Normal 37 3 2 3" xfId="2714"/>
    <cellStyle name="Normal 37 3 3" xfId="2715"/>
    <cellStyle name="Normal 37 3 3 2" xfId="2716"/>
    <cellStyle name="Normal 37 3 4" xfId="2717"/>
    <cellStyle name="Normal 37 4" xfId="2718"/>
    <cellStyle name="Normal 37 4 2" xfId="2719"/>
    <cellStyle name="Normal 37 4 2 2" xfId="2720"/>
    <cellStyle name="Normal 37 4 3" xfId="2721"/>
    <cellStyle name="Normal 37 5" xfId="2722"/>
    <cellStyle name="Normal 37 5 2" xfId="2723"/>
    <cellStyle name="Normal 37 6" xfId="2724"/>
    <cellStyle name="Normal 37 6 2" xfId="2725"/>
    <cellStyle name="Normal 38" xfId="2726"/>
    <cellStyle name="Normal 38 2" xfId="2727"/>
    <cellStyle name="Normal 38 2 2" xfId="2728"/>
    <cellStyle name="Normal 38 2 2 2" xfId="2729"/>
    <cellStyle name="Normal 38 2 2 2 2" xfId="2730"/>
    <cellStyle name="Normal 38 2 2 3" xfId="2731"/>
    <cellStyle name="Normal 38 2 3" xfId="2732"/>
    <cellStyle name="Normal 38 2 3 2" xfId="2733"/>
    <cellStyle name="Normal 38 2 4" xfId="2734"/>
    <cellStyle name="Normal 38 3" xfId="2735"/>
    <cellStyle name="Normal 38 3 2" xfId="2736"/>
    <cellStyle name="Normal 38 3 2 2" xfId="2737"/>
    <cellStyle name="Normal 38 3 2 2 2" xfId="2738"/>
    <cellStyle name="Normal 38 3 2 3" xfId="2739"/>
    <cellStyle name="Normal 38 3 3" xfId="2740"/>
    <cellStyle name="Normal 38 3 3 2" xfId="2741"/>
    <cellStyle name="Normal 38 3 4" xfId="2742"/>
    <cellStyle name="Normal 38 4" xfId="2743"/>
    <cellStyle name="Normal 38 4 2" xfId="2744"/>
    <cellStyle name="Normal 38 4 2 2" xfId="2745"/>
    <cellStyle name="Normal 38 4 3" xfId="2746"/>
    <cellStyle name="Normal 38 5" xfId="2747"/>
    <cellStyle name="Normal 38 5 2" xfId="2748"/>
    <cellStyle name="Normal 38 6" xfId="2749"/>
    <cellStyle name="Normal 38 6 2" xfId="2750"/>
    <cellStyle name="Normal 39" xfId="2751"/>
    <cellStyle name="Normal 39 2" xfId="2752"/>
    <cellStyle name="Normal 39 2 2" xfId="2753"/>
    <cellStyle name="Normal 39 2 2 2" xfId="2754"/>
    <cellStyle name="Normal 39 2 2 2 2" xfId="2755"/>
    <cellStyle name="Normal 39 2 2 3" xfId="2756"/>
    <cellStyle name="Normal 39 2 3" xfId="2757"/>
    <cellStyle name="Normal 39 2 3 2" xfId="2758"/>
    <cellStyle name="Normal 39 2 4" xfId="2759"/>
    <cellStyle name="Normal 39 3" xfId="2760"/>
    <cellStyle name="Normal 39 3 2" xfId="2761"/>
    <cellStyle name="Normal 39 3 2 2" xfId="2762"/>
    <cellStyle name="Normal 39 3 2 2 2" xfId="2763"/>
    <cellStyle name="Normal 39 3 2 3" xfId="2764"/>
    <cellStyle name="Normal 39 3 3" xfId="2765"/>
    <cellStyle name="Normal 39 3 3 2" xfId="2766"/>
    <cellStyle name="Normal 39 3 4" xfId="2767"/>
    <cellStyle name="Normal 39 4" xfId="2768"/>
    <cellStyle name="Normal 39 4 2" xfId="2769"/>
    <cellStyle name="Normal 39 4 2 2" xfId="2770"/>
    <cellStyle name="Normal 39 4 3" xfId="2771"/>
    <cellStyle name="Normal 39 5" xfId="2772"/>
    <cellStyle name="Normal 39 5 2" xfId="2773"/>
    <cellStyle name="Normal 39 6" xfId="2774"/>
    <cellStyle name="Normal 39 6 2" xfId="2775"/>
    <cellStyle name="Normal 4" xfId="2776"/>
    <cellStyle name="Normal 4 2" xfId="2777"/>
    <cellStyle name="Normal 4 2 2" xfId="2778"/>
    <cellStyle name="Normal 4 2 2 2" xfId="2779"/>
    <cellStyle name="Normal 4 2 3" xfId="2780"/>
    <cellStyle name="Normal 4 2 4" xfId="2781"/>
    <cellStyle name="Normal 4 3" xfId="2782"/>
    <cellStyle name="Normal 4 3 2" xfId="2783"/>
    <cellStyle name="Normal 4 3 2 2" xfId="2784"/>
    <cellStyle name="Normal 4 3 2 2 2" xfId="2785"/>
    <cellStyle name="Normal 4 3 2 2 2 2" xfId="2786"/>
    <cellStyle name="Normal 4 3 2 2 3" xfId="2787"/>
    <cellStyle name="Normal 4 3 2 3" xfId="2788"/>
    <cellStyle name="Normal 4 3 2 3 2" xfId="2789"/>
    <cellStyle name="Normal 4 3 2 4" xfId="2790"/>
    <cellStyle name="Normal 4 3 3" xfId="2791"/>
    <cellStyle name="Normal 4 3 3 2" xfId="2792"/>
    <cellStyle name="Normal 4 3 3 2 2" xfId="2793"/>
    <cellStyle name="Normal 4 3 3 3" xfId="2794"/>
    <cellStyle name="Normal 4 3 4" xfId="2795"/>
    <cellStyle name="Normal 4 3 4 2" xfId="2796"/>
    <cellStyle name="Normal 4 3 5" xfId="2797"/>
    <cellStyle name="Normal 4 3 5 2" xfId="2798"/>
    <cellStyle name="Normal 4 3 6" xfId="2799"/>
    <cellStyle name="Normal 4 4" xfId="2800"/>
    <cellStyle name="Normal 4 4 2" xfId="2801"/>
    <cellStyle name="Normal 4 4 3" xfId="2802"/>
    <cellStyle name="Normal 4 5" xfId="2803"/>
    <cellStyle name="Normal 4 5 2" xfId="2804"/>
    <cellStyle name="Normal 4 5 2 2" xfId="2805"/>
    <cellStyle name="Normal 4 5 2 2 2" xfId="2806"/>
    <cellStyle name="Normal 4 5 2 3" xfId="2807"/>
    <cellStyle name="Normal 4 5 3" xfId="2808"/>
    <cellStyle name="Normal 4 5 3 2" xfId="2809"/>
    <cellStyle name="Normal 4 5 4" xfId="2810"/>
    <cellStyle name="Normal 4 5 4 2" xfId="2811"/>
    <cellStyle name="Normal 4 6" xfId="2812"/>
    <cellStyle name="Normal 4 6 2" xfId="2813"/>
    <cellStyle name="Normal 4 6 3" xfId="2814"/>
    <cellStyle name="Normal 4 7" xfId="2815"/>
    <cellStyle name="Normal 40" xfId="2816"/>
    <cellStyle name="Normal 40 2" xfId="2817"/>
    <cellStyle name="Normal 40 2 2" xfId="2818"/>
    <cellStyle name="Normal 40 2 2 2" xfId="2819"/>
    <cellStyle name="Normal 40 2 2 2 2" xfId="2820"/>
    <cellStyle name="Normal 40 2 2 3" xfId="2821"/>
    <cellStyle name="Normal 40 2 3" xfId="2822"/>
    <cellStyle name="Normal 40 2 3 2" xfId="2823"/>
    <cellStyle name="Normal 40 2 4" xfId="2824"/>
    <cellStyle name="Normal 40 3" xfId="2825"/>
    <cellStyle name="Normal 40 3 2" xfId="2826"/>
    <cellStyle name="Normal 40 3 2 2" xfId="2827"/>
    <cellStyle name="Normal 40 3 2 2 2" xfId="2828"/>
    <cellStyle name="Normal 40 3 2 3" xfId="2829"/>
    <cellStyle name="Normal 40 3 3" xfId="2830"/>
    <cellStyle name="Normal 40 3 3 2" xfId="2831"/>
    <cellStyle name="Normal 40 3 4" xfId="2832"/>
    <cellStyle name="Normal 40 4" xfId="2833"/>
    <cellStyle name="Normal 40 4 2" xfId="2834"/>
    <cellStyle name="Normal 40 4 2 2" xfId="2835"/>
    <cellStyle name="Normal 40 4 3" xfId="2836"/>
    <cellStyle name="Normal 40 5" xfId="2837"/>
    <cellStyle name="Normal 40 5 2" xfId="2838"/>
    <cellStyle name="Normal 40 6" xfId="2839"/>
    <cellStyle name="Normal 40 6 2" xfId="2840"/>
    <cellStyle name="Normal 41" xfId="2841"/>
    <cellStyle name="Normal 41 2" xfId="2842"/>
    <cellStyle name="Normal 41 2 2" xfId="2843"/>
    <cellStyle name="Normal 41 2 2 2" xfId="2844"/>
    <cellStyle name="Normal 41 2 2 2 2" xfId="2845"/>
    <cellStyle name="Normal 41 2 2 3" xfId="2846"/>
    <cellStyle name="Normal 41 2 3" xfId="2847"/>
    <cellStyle name="Normal 41 2 3 2" xfId="2848"/>
    <cellStyle name="Normal 41 2 4" xfId="2849"/>
    <cellStyle name="Normal 41 3" xfId="2850"/>
    <cellStyle name="Normal 41 3 2" xfId="2851"/>
    <cellStyle name="Normal 41 3 2 2" xfId="2852"/>
    <cellStyle name="Normal 41 3 2 2 2" xfId="2853"/>
    <cellStyle name="Normal 41 3 2 3" xfId="2854"/>
    <cellStyle name="Normal 41 3 3" xfId="2855"/>
    <cellStyle name="Normal 41 3 3 2" xfId="2856"/>
    <cellStyle name="Normal 41 3 4" xfId="2857"/>
    <cellStyle name="Normal 41 4" xfId="2858"/>
    <cellStyle name="Normal 41 4 2" xfId="2859"/>
    <cellStyle name="Normal 41 4 2 2" xfId="2860"/>
    <cellStyle name="Normal 41 4 3" xfId="2861"/>
    <cellStyle name="Normal 41 5" xfId="2862"/>
    <cellStyle name="Normal 41 5 2" xfId="2863"/>
    <cellStyle name="Normal 41 6" xfId="2864"/>
    <cellStyle name="Normal 41 6 2" xfId="2865"/>
    <cellStyle name="Normal 42" xfId="2866"/>
    <cellStyle name="Normal 42 2" xfId="2867"/>
    <cellStyle name="Normal 42 2 2" xfId="2868"/>
    <cellStyle name="Normal 42 2 2 2" xfId="2869"/>
    <cellStyle name="Normal 42 2 2 2 2" xfId="2870"/>
    <cellStyle name="Normal 42 2 2 3" xfId="2871"/>
    <cellStyle name="Normal 42 2 3" xfId="2872"/>
    <cellStyle name="Normal 42 2 3 2" xfId="2873"/>
    <cellStyle name="Normal 42 2 4" xfId="2874"/>
    <cellStyle name="Normal 42 3" xfId="2875"/>
    <cellStyle name="Normal 42 3 2" xfId="2876"/>
    <cellStyle name="Normal 42 3 2 2" xfId="2877"/>
    <cellStyle name="Normal 42 3 2 2 2" xfId="2878"/>
    <cellStyle name="Normal 42 3 2 3" xfId="2879"/>
    <cellStyle name="Normal 42 3 3" xfId="2880"/>
    <cellStyle name="Normal 42 3 3 2" xfId="2881"/>
    <cellStyle name="Normal 42 3 4" xfId="2882"/>
    <cellStyle name="Normal 42 4" xfId="2883"/>
    <cellStyle name="Normal 42 4 2" xfId="2884"/>
    <cellStyle name="Normal 42 4 2 2" xfId="2885"/>
    <cellStyle name="Normal 42 4 3" xfId="2886"/>
    <cellStyle name="Normal 42 5" xfId="2887"/>
    <cellStyle name="Normal 42 5 2" xfId="2888"/>
    <cellStyle name="Normal 42 6" xfId="2889"/>
    <cellStyle name="Normal 42 6 2" xfId="2890"/>
    <cellStyle name="Normal 43" xfId="2891"/>
    <cellStyle name="Normal 43 2" xfId="2892"/>
    <cellStyle name="Normal 43 2 2" xfId="2893"/>
    <cellStyle name="Normal 43 2 2 2" xfId="2894"/>
    <cellStyle name="Normal 43 2 2 2 2" xfId="2895"/>
    <cellStyle name="Normal 43 2 2 3" xfId="2896"/>
    <cellStyle name="Normal 43 2 3" xfId="2897"/>
    <cellStyle name="Normal 43 2 3 2" xfId="2898"/>
    <cellStyle name="Normal 43 2 4" xfId="2899"/>
    <cellStyle name="Normal 43 3" xfId="2900"/>
    <cellStyle name="Normal 43 3 2" xfId="2901"/>
    <cellStyle name="Normal 43 3 2 2" xfId="2902"/>
    <cellStyle name="Normal 43 3 2 2 2" xfId="2903"/>
    <cellStyle name="Normal 43 3 2 3" xfId="2904"/>
    <cellStyle name="Normal 43 3 3" xfId="2905"/>
    <cellStyle name="Normal 43 3 3 2" xfId="2906"/>
    <cellStyle name="Normal 43 3 4" xfId="2907"/>
    <cellStyle name="Normal 43 4" xfId="2908"/>
    <cellStyle name="Normal 43 4 2" xfId="2909"/>
    <cellStyle name="Normal 43 4 2 2" xfId="2910"/>
    <cellStyle name="Normal 43 4 3" xfId="2911"/>
    <cellStyle name="Normal 43 5" xfId="2912"/>
    <cellStyle name="Normal 43 5 2" xfId="2913"/>
    <cellStyle name="Normal 43 6" xfId="2914"/>
    <cellStyle name="Normal 43 6 2" xfId="2915"/>
    <cellStyle name="Normal 44" xfId="2916"/>
    <cellStyle name="Normal 44 2" xfId="2917"/>
    <cellStyle name="Normal 44 2 2" xfId="2918"/>
    <cellStyle name="Normal 44 2 2 2" xfId="2919"/>
    <cellStyle name="Normal 44 2 2 2 2" xfId="2920"/>
    <cellStyle name="Normal 44 2 2 3" xfId="2921"/>
    <cellStyle name="Normal 44 2 3" xfId="2922"/>
    <cellStyle name="Normal 44 2 3 2" xfId="2923"/>
    <cellStyle name="Normal 44 2 4" xfId="2924"/>
    <cellStyle name="Normal 44 3" xfId="2925"/>
    <cellStyle name="Normal 44 3 2" xfId="2926"/>
    <cellStyle name="Normal 44 3 2 2" xfId="2927"/>
    <cellStyle name="Normal 44 3 2 2 2" xfId="2928"/>
    <cellStyle name="Normal 44 3 2 3" xfId="2929"/>
    <cellStyle name="Normal 44 3 3" xfId="2930"/>
    <cellStyle name="Normal 44 3 3 2" xfId="2931"/>
    <cellStyle name="Normal 44 3 4" xfId="2932"/>
    <cellStyle name="Normal 44 4" xfId="2933"/>
    <cellStyle name="Normal 44 4 2" xfId="2934"/>
    <cellStyle name="Normal 44 4 2 2" xfId="2935"/>
    <cellStyle name="Normal 44 4 3" xfId="2936"/>
    <cellStyle name="Normal 44 5" xfId="2937"/>
    <cellStyle name="Normal 44 5 2" xfId="2938"/>
    <cellStyle name="Normal 44 6" xfId="2939"/>
    <cellStyle name="Normal 44 6 2" xfId="2940"/>
    <cellStyle name="Normal 45" xfId="2941"/>
    <cellStyle name="Normal 45 2" xfId="2942"/>
    <cellStyle name="Normal 46" xfId="2943"/>
    <cellStyle name="Normal 46 2" xfId="2944"/>
    <cellStyle name="Normal 47" xfId="2945"/>
    <cellStyle name="Normal 47 2" xfId="2946"/>
    <cellStyle name="Normal 48" xfId="2947"/>
    <cellStyle name="Normal 48 2" xfId="2948"/>
    <cellStyle name="Normal 49" xfId="2949"/>
    <cellStyle name="Normal 49 2" xfId="2950"/>
    <cellStyle name="Normal 5" xfId="2951"/>
    <cellStyle name="Normal 5 10" xfId="2952"/>
    <cellStyle name="Normal 5 2" xfId="2953"/>
    <cellStyle name="Normal 5 2 2" xfId="2954"/>
    <cellStyle name="Normal 5 2 2 2" xfId="2955"/>
    <cellStyle name="Normal 5 2 2 3" xfId="2956"/>
    <cellStyle name="Normal 5 2 3" xfId="2957"/>
    <cellStyle name="Normal 5 2 4" xfId="2958"/>
    <cellStyle name="Normal 5 2 5" xfId="2959"/>
    <cellStyle name="Normal 5 3" xfId="2960"/>
    <cellStyle name="Normal 5 3 2" xfId="2961"/>
    <cellStyle name="Normal 5 3 2 2" xfId="2962"/>
    <cellStyle name="Normal 5 3 2 2 2" xfId="2963"/>
    <cellStyle name="Normal 5 3 2 2 2 2" xfId="2964"/>
    <cellStyle name="Normal 5 3 2 2 3" xfId="2965"/>
    <cellStyle name="Normal 5 3 2 3" xfId="2966"/>
    <cellStyle name="Normal 5 3 2 3 2" xfId="2967"/>
    <cellStyle name="Normal 5 3 2 4" xfId="2968"/>
    <cellStyle name="Normal 5 3 3" xfId="2969"/>
    <cellStyle name="Normal 5 3 3 2" xfId="2970"/>
    <cellStyle name="Normal 5 3 3 2 2" xfId="2971"/>
    <cellStyle name="Normal 5 3 3 3" xfId="2972"/>
    <cellStyle name="Normal 5 3 4" xfId="2973"/>
    <cellStyle name="Normal 5 3 4 2" xfId="2974"/>
    <cellStyle name="Normal 5 3 5" xfId="2975"/>
    <cellStyle name="Normal 5 4" xfId="2976"/>
    <cellStyle name="Normal 5 4 2" xfId="2977"/>
    <cellStyle name="Normal 5 4 2 2" xfId="2978"/>
    <cellStyle name="Normal 5 4 3" xfId="2979"/>
    <cellStyle name="Normal 5 4 4" xfId="2980"/>
    <cellStyle name="Normal 5 5" xfId="2981"/>
    <cellStyle name="Normal 5 5 2" xfId="2982"/>
    <cellStyle name="Normal 5 5 2 2" xfId="2983"/>
    <cellStyle name="Normal 5 5 2 2 2" xfId="2984"/>
    <cellStyle name="Normal 5 5 2 3" xfId="2985"/>
    <cellStyle name="Normal 5 5 2 3 2" xfId="2986"/>
    <cellStyle name="Normal 5 5 3" xfId="2987"/>
    <cellStyle name="Normal 5 5 3 2" xfId="2988"/>
    <cellStyle name="Normal 5 5 4" xfId="2989"/>
    <cellStyle name="Normal 5 6" xfId="2990"/>
    <cellStyle name="Normal 5 6 2" xfId="2991"/>
    <cellStyle name="Normal 5 7" xfId="2992"/>
    <cellStyle name="Normal 5 8" xfId="2993"/>
    <cellStyle name="Normal 5 9" xfId="2994"/>
    <cellStyle name="Normal 50" xfId="2995"/>
    <cellStyle name="Normal 50 2" xfId="2996"/>
    <cellStyle name="Normal 51" xfId="2997"/>
    <cellStyle name="Normal 51 2" xfId="2998"/>
    <cellStyle name="Normal 52" xfId="2999"/>
    <cellStyle name="Normal 52 2" xfId="3000"/>
    <cellStyle name="Normal 53" xfId="3001"/>
    <cellStyle name="Normal 53 2" xfId="3002"/>
    <cellStyle name="Normal 54" xfId="3003"/>
    <cellStyle name="Normal 55" xfId="3004"/>
    <cellStyle name="Normal 56" xfId="3005"/>
    <cellStyle name="Normal 56 2" xfId="3006"/>
    <cellStyle name="Normal 56 2 2" xfId="3007"/>
    <cellStyle name="Normal 56 3" xfId="3008"/>
    <cellStyle name="Normal 57" xfId="3009"/>
    <cellStyle name="Normal 57 2" xfId="3010"/>
    <cellStyle name="Normal 57 2 2" xfId="3011"/>
    <cellStyle name="Normal 57 3" xfId="3012"/>
    <cellStyle name="Normal 58" xfId="3013"/>
    <cellStyle name="Normal 58 2" xfId="3014"/>
    <cellStyle name="Normal 58 2 2" xfId="3015"/>
    <cellStyle name="Normal 58 3" xfId="3016"/>
    <cellStyle name="Normal 59" xfId="3017"/>
    <cellStyle name="Normal 59 2" xfId="3018"/>
    <cellStyle name="Normal 59 2 2" xfId="3019"/>
    <cellStyle name="Normal 59 3" xfId="3020"/>
    <cellStyle name="Normal 6" xfId="3021"/>
    <cellStyle name="Normal 6 10" xfId="3022"/>
    <cellStyle name="Normal 6 2" xfId="3023"/>
    <cellStyle name="Normal 6 2 2" xfId="3024"/>
    <cellStyle name="Normal 6 2 2 2" xfId="3025"/>
    <cellStyle name="Normal 6 2 2 2 2" xfId="3026"/>
    <cellStyle name="Normal 6 2 2 3" xfId="3027"/>
    <cellStyle name="Normal 6 2 3" xfId="3028"/>
    <cellStyle name="Normal 6 2 3 2" xfId="3029"/>
    <cellStyle name="Normal 6 2 3 2 2" xfId="3030"/>
    <cellStyle name="Normal 6 2 3 3" xfId="3031"/>
    <cellStyle name="Normal 6 2 4" xfId="3032"/>
    <cellStyle name="Normal 6 2 4 2" xfId="3033"/>
    <cellStyle name="Normal 6 2 4 2 2" xfId="3034"/>
    <cellStyle name="Normal 6 2 4 3" xfId="3035"/>
    <cellStyle name="Normal 6 2 5" xfId="3036"/>
    <cellStyle name="Normal 6 2 5 2" xfId="3037"/>
    <cellStyle name="Normal 6 2 6" xfId="3038"/>
    <cellStyle name="Normal 6 2 6 2" xfId="3039"/>
    <cellStyle name="Normal 6 2 7" xfId="3040"/>
    <cellStyle name="Normal 6 3" xfId="3041"/>
    <cellStyle name="Normal 6 3 2" xfId="3042"/>
    <cellStyle name="Normal 6 3 2 2" xfId="3043"/>
    <cellStyle name="Normal 6 3 2 2 2" xfId="3044"/>
    <cellStyle name="Normal 6 3 2 2 2 2" xfId="3045"/>
    <cellStyle name="Normal 6 3 2 2 3" xfId="3046"/>
    <cellStyle name="Normal 6 3 2 3" xfId="3047"/>
    <cellStyle name="Normal 6 3 2 3 2" xfId="3048"/>
    <cellStyle name="Normal 6 3 2 4" xfId="3049"/>
    <cellStyle name="Normal 6 3 3" xfId="3050"/>
    <cellStyle name="Normal 6 3 3 2" xfId="3051"/>
    <cellStyle name="Normal 6 3 3 2 2" xfId="3052"/>
    <cellStyle name="Normal 6 3 3 3" xfId="3053"/>
    <cellStyle name="Normal 6 3 3 3 2" xfId="3054"/>
    <cellStyle name="Normal 6 3 4" xfId="3055"/>
    <cellStyle name="Normal 6 3 4 2" xfId="3056"/>
    <cellStyle name="Normal 6 3 4 2 2" xfId="3057"/>
    <cellStyle name="Normal 6 3 4 3" xfId="3058"/>
    <cellStyle name="Normal 6 3 5" xfId="3059"/>
    <cellStyle name="Normal 6 3 5 2" xfId="3060"/>
    <cellStyle name="Normal 6 3 6" xfId="3061"/>
    <cellStyle name="Normal 6 3 6 2" xfId="3062"/>
    <cellStyle name="Normal 6 3 7" xfId="3063"/>
    <cellStyle name="Normal 6 4" xfId="3064"/>
    <cellStyle name="Normal 6 4 2" xfId="3065"/>
    <cellStyle name="Normal 6 4 2 2" xfId="3066"/>
    <cellStyle name="Normal 6 4 2 2 2" xfId="3067"/>
    <cellStyle name="Normal 6 4 2 3" xfId="3068"/>
    <cellStyle name="Normal 6 4 3" xfId="3069"/>
    <cellStyle name="Normal 6 4 3 2" xfId="3070"/>
    <cellStyle name="Normal 6 4 3 2 2" xfId="3071"/>
    <cellStyle name="Normal 6 4 3 3" xfId="3072"/>
    <cellStyle name="Normal 6 4 4" xfId="3073"/>
    <cellStyle name="Normal 6 4 4 2" xfId="3074"/>
    <cellStyle name="Normal 6 4 4 2 2" xfId="3075"/>
    <cellStyle name="Normal 6 4 4 3" xfId="3076"/>
    <cellStyle name="Normal 6 4 5" xfId="3077"/>
    <cellStyle name="Normal 6 4 5 2" xfId="3078"/>
    <cellStyle name="Normal 6 4 6" xfId="3079"/>
    <cellStyle name="Normal 6 4 6 2" xfId="3080"/>
    <cellStyle name="Normal 6 4 7" xfId="3081"/>
    <cellStyle name="Normal 6 5" xfId="3082"/>
    <cellStyle name="Normal 6 5 2" xfId="3083"/>
    <cellStyle name="Normal 6 5 2 2" xfId="3084"/>
    <cellStyle name="Normal 6 5 2 2 2" xfId="3085"/>
    <cellStyle name="Normal 6 5 2 3" xfId="3086"/>
    <cellStyle name="Normal 6 5 3" xfId="3087"/>
    <cellStyle name="Normal 6 5 3 2" xfId="3088"/>
    <cellStyle name="Normal 6 5 4" xfId="3089"/>
    <cellStyle name="Normal 6 6" xfId="3090"/>
    <cellStyle name="Normal 6 6 2" xfId="3091"/>
    <cellStyle name="Normal 6 6 2 2" xfId="3092"/>
    <cellStyle name="Normal 6 6 3" xfId="3093"/>
    <cellStyle name="Normal 6 7" xfId="3094"/>
    <cellStyle name="Normal 6 7 2" xfId="3095"/>
    <cellStyle name="Normal 6 7 2 2" xfId="3096"/>
    <cellStyle name="Normal 6 7 3" xfId="3097"/>
    <cellStyle name="Normal 6 8" xfId="3098"/>
    <cellStyle name="Normal 6 8 2" xfId="3099"/>
    <cellStyle name="Normal 6 8 3" xfId="3100"/>
    <cellStyle name="Normal 6 9" xfId="3101"/>
    <cellStyle name="Normal 6 9 2" xfId="3102"/>
    <cellStyle name="Normal 60" xfId="3103"/>
    <cellStyle name="Normal 60 2" xfId="3104"/>
    <cellStyle name="Normal 60 2 2" xfId="3105"/>
    <cellStyle name="Normal 60 3" xfId="3106"/>
    <cellStyle name="Normal 61" xfId="3107"/>
    <cellStyle name="Normal 62" xfId="3108"/>
    <cellStyle name="Normal 62 2" xfId="3109"/>
    <cellStyle name="Normal 62 2 2" xfId="3110"/>
    <cellStyle name="Normal 63" xfId="3111"/>
    <cellStyle name="Normal 63 2" xfId="3112"/>
    <cellStyle name="Normal 63 2 2" xfId="3113"/>
    <cellStyle name="Normal 64" xfId="3114"/>
    <cellStyle name="Normal 65" xfId="3115"/>
    <cellStyle name="Normal 66" xfId="3116"/>
    <cellStyle name="Normal 66 2" xfId="3117"/>
    <cellStyle name="Normal 67" xfId="3118"/>
    <cellStyle name="Normal 67 2" xfId="3119"/>
    <cellStyle name="Normal 68" xfId="3120"/>
    <cellStyle name="Normal 69" xfId="3121"/>
    <cellStyle name="Normal 7" xfId="3122"/>
    <cellStyle name="Normal 7 2" xfId="3123"/>
    <cellStyle name="Normal 7 2 2" xfId="3124"/>
    <cellStyle name="Normal 7 2 2 2" xfId="3125"/>
    <cellStyle name="Normal 7 2 2 2 2" xfId="3126"/>
    <cellStyle name="Normal 7 2 2 3" xfId="3127"/>
    <cellStyle name="Normal 7 2 2 3 2" xfId="3128"/>
    <cellStyle name="Normal 7 2 2 4" xfId="3129"/>
    <cellStyle name="Normal 7 2 3" xfId="3130"/>
    <cellStyle name="Normal 7 2 3 2" xfId="3131"/>
    <cellStyle name="Normal 7 2 3 2 2" xfId="3132"/>
    <cellStyle name="Normal 7 2 3 3" xfId="3133"/>
    <cellStyle name="Normal 7 2 4" xfId="3134"/>
    <cellStyle name="Normal 7 2 4 2" xfId="3135"/>
    <cellStyle name="Normal 7 2 4 2 2" xfId="3136"/>
    <cellStyle name="Normal 7 2 4 3" xfId="3137"/>
    <cellStyle name="Normal 7 2 5" xfId="3138"/>
    <cellStyle name="Normal 7 2 5 2" xfId="3139"/>
    <cellStyle name="Normal 7 2 6" xfId="3140"/>
    <cellStyle name="Normal 7 2 7" xfId="3141"/>
    <cellStyle name="Normal 7 2 8" xfId="3142"/>
    <cellStyle name="Normal 7 3" xfId="3143"/>
    <cellStyle name="Normal 7 3 2" xfId="3144"/>
    <cellStyle name="Normal 7 3 2 2" xfId="3145"/>
    <cellStyle name="Normal 7 3 2 2 2" xfId="3146"/>
    <cellStyle name="Normal 7 3 2 2 2 2" xfId="3147"/>
    <cellStyle name="Normal 7 3 2 2 3" xfId="3148"/>
    <cellStyle name="Normal 7 3 2 3" xfId="3149"/>
    <cellStyle name="Normal 7 3 2 3 2" xfId="3150"/>
    <cellStyle name="Normal 7 3 2 4" xfId="3151"/>
    <cellStyle name="Normal 7 3 3" xfId="3152"/>
    <cellStyle name="Normal 7 3 3 2" xfId="3153"/>
    <cellStyle name="Normal 7 3 3 2 2" xfId="3154"/>
    <cellStyle name="Normal 7 3 3 3" xfId="3155"/>
    <cellStyle name="Normal 7 3 3 3 2" xfId="3156"/>
    <cellStyle name="Normal 7 3 4" xfId="3157"/>
    <cellStyle name="Normal 7 3 4 2" xfId="3158"/>
    <cellStyle name="Normal 7 3 5" xfId="3159"/>
    <cellStyle name="Normal 7 4" xfId="3160"/>
    <cellStyle name="Normal 7 4 2" xfId="3161"/>
    <cellStyle name="Normal 7 4 2 2" xfId="3162"/>
    <cellStyle name="Normal 7 4 3" xfId="3163"/>
    <cellStyle name="Normal 7 4 4" xfId="3164"/>
    <cellStyle name="Normal 7 5" xfId="3165"/>
    <cellStyle name="Normal 7 5 2" xfId="3166"/>
    <cellStyle name="Normal 7 5 2 2" xfId="3167"/>
    <cellStyle name="Normal 7 5 2 2 2" xfId="3168"/>
    <cellStyle name="Normal 7 5 2 3" xfId="3169"/>
    <cellStyle name="Normal 7 5 3" xfId="3170"/>
    <cellStyle name="Normal 7 5 3 2" xfId="3171"/>
    <cellStyle name="Normal 7 5 3 3" xfId="3172"/>
    <cellStyle name="Normal 7 5 4" xfId="3173"/>
    <cellStyle name="Normal 7 6" xfId="3174"/>
    <cellStyle name="Normal 7 6 2" xfId="3175"/>
    <cellStyle name="Normal 7 7" xfId="3176"/>
    <cellStyle name="Normal 70" xfId="3177"/>
    <cellStyle name="Normal 71" xfId="3178"/>
    <cellStyle name="Normal 72" xfId="3179"/>
    <cellStyle name="Normal 73" xfId="3180"/>
    <cellStyle name="Normal 74" xfId="3181"/>
    <cellStyle name="Normal 75" xfId="3182"/>
    <cellStyle name="Normal 76" xfId="3183"/>
    <cellStyle name="Normal 77" xfId="3184"/>
    <cellStyle name="Normal 78" xfId="3185"/>
    <cellStyle name="Normal 79" xfId="3186"/>
    <cellStyle name="Normal 8" xfId="3187"/>
    <cellStyle name="Normal 8 10" xfId="3188"/>
    <cellStyle name="Normal 8 2" xfId="3189"/>
    <cellStyle name="Normal 8 2 2" xfId="3190"/>
    <cellStyle name="Normal 8 2 2 2" xfId="3191"/>
    <cellStyle name="Normal 8 2 2 3" xfId="3192"/>
    <cellStyle name="Normal 8 2 3" xfId="3193"/>
    <cellStyle name="Normal 8 2 4" xfId="3194"/>
    <cellStyle name="Normal 8 2 5" xfId="3195"/>
    <cellStyle name="Normal 8 2 6" xfId="3196"/>
    <cellStyle name="Normal 8 3" xfId="3197"/>
    <cellStyle name="Normal 8 3 2" xfId="3198"/>
    <cellStyle name="Normal 8 3 2 2" xfId="3199"/>
    <cellStyle name="Normal 8 3 2 2 2" xfId="3200"/>
    <cellStyle name="Normal 8 3 2 2 2 2" xfId="3201"/>
    <cellStyle name="Normal 8 3 2 2 3" xfId="3202"/>
    <cellStyle name="Normal 8 3 2 3" xfId="3203"/>
    <cellStyle name="Normal 8 3 2 3 2" xfId="3204"/>
    <cellStyle name="Normal 8 3 2 4" xfId="3205"/>
    <cellStyle name="Normal 8 3 3" xfId="3206"/>
    <cellStyle name="Normal 8 3 3 2" xfId="3207"/>
    <cellStyle name="Normal 8 3 3 2 2" xfId="3208"/>
    <cellStyle name="Normal 8 3 3 3" xfId="3209"/>
    <cellStyle name="Normal 8 3 3 3 2" xfId="3210"/>
    <cellStyle name="Normal 8 3 4" xfId="3211"/>
    <cellStyle name="Normal 8 3 4 2" xfId="3212"/>
    <cellStyle name="Normal 8 3 5" xfId="3213"/>
    <cellStyle name="Normal 8 4" xfId="3214"/>
    <cellStyle name="Normal 8 4 2" xfId="3215"/>
    <cellStyle name="Normal 8 4 2 2" xfId="3216"/>
    <cellStyle name="Normal 8 4 3" xfId="3217"/>
    <cellStyle name="Normal 8 4 4" xfId="3218"/>
    <cellStyle name="Normal 8 5" xfId="3219"/>
    <cellStyle name="Normal 8 5 2" xfId="3220"/>
    <cellStyle name="Normal 8 5 2 2" xfId="3221"/>
    <cellStyle name="Normal 8 5 2 2 2" xfId="3222"/>
    <cellStyle name="Normal 8 5 2 3" xfId="3223"/>
    <cellStyle name="Normal 8 5 2 3 2" xfId="3224"/>
    <cellStyle name="Normal 8 5 3" xfId="3225"/>
    <cellStyle name="Normal 8 5 3 2" xfId="3226"/>
    <cellStyle name="Normal 8 5 4" xfId="3227"/>
    <cellStyle name="Normal 8 6" xfId="3228"/>
    <cellStyle name="Normal 8 7" xfId="3229"/>
    <cellStyle name="Normal 8 8" xfId="3230"/>
    <cellStyle name="Normal 8 9" xfId="3231"/>
    <cellStyle name="Normal 80" xfId="3232"/>
    <cellStyle name="Normal 81" xfId="3233"/>
    <cellStyle name="Normal 82" xfId="3234"/>
    <cellStyle name="Normal 83" xfId="3235"/>
    <cellStyle name="Normal 84" xfId="3236"/>
    <cellStyle name="Normal 85" xfId="3237"/>
    <cellStyle name="Normal 86" xfId="3238"/>
    <cellStyle name="Normal 87" xfId="3239"/>
    <cellStyle name="Normal 88" xfId="3240"/>
    <cellStyle name="Normal 89" xfId="3241"/>
    <cellStyle name="Normal 9" xfId="3242"/>
    <cellStyle name="Normal 9 2" xfId="3243"/>
    <cellStyle name="Normal 9 2 2" xfId="3244"/>
    <cellStyle name="Normal 9 2 3" xfId="3245"/>
    <cellStyle name="Normal 9 3" xfId="3246"/>
    <cellStyle name="Normal 9 3 2" xfId="3247"/>
    <cellStyle name="Normal 9 3 2 2" xfId="3248"/>
    <cellStyle name="Normal 9 3 2 2 2" xfId="3249"/>
    <cellStyle name="Normal 9 3 2 2 2 2" xfId="3250"/>
    <cellStyle name="Normal 9 3 2 2 3" xfId="3251"/>
    <cellStyle name="Normal 9 3 2 3" xfId="3252"/>
    <cellStyle name="Normal 9 3 2 3 2" xfId="3253"/>
    <cellStyle name="Normal 9 3 2 4" xfId="3254"/>
    <cellStyle name="Normal 9 3 3" xfId="3255"/>
    <cellStyle name="Normal 9 3 3 2" xfId="3256"/>
    <cellStyle name="Normal 9 3 3 2 2" xfId="3257"/>
    <cellStyle name="Normal 9 3 3 3" xfId="3258"/>
    <cellStyle name="Normal 9 3 4" xfId="3259"/>
    <cellStyle name="Normal 9 3 4 2" xfId="3260"/>
    <cellStyle name="Normal 9 3 5" xfId="3261"/>
    <cellStyle name="Normal 9 3 5 2" xfId="3262"/>
    <cellStyle name="Normal 9 4" xfId="3263"/>
    <cellStyle name="Normal 9 4 2" xfId="3264"/>
    <cellStyle name="Normal 9 5" xfId="3265"/>
    <cellStyle name="Normal 9 5 2" xfId="3266"/>
    <cellStyle name="Normal 9 5 2 2" xfId="3267"/>
    <cellStyle name="Normal 9 5 2 2 2" xfId="3268"/>
    <cellStyle name="Normal 9 5 2 3" xfId="3269"/>
    <cellStyle name="Normal 9 5 3" xfId="3270"/>
    <cellStyle name="Normal 9 5 3 2" xfId="3271"/>
    <cellStyle name="Normal 9 5 4" xfId="3272"/>
    <cellStyle name="Normal 9 5 4 2" xfId="3273"/>
    <cellStyle name="Normal 9 6" xfId="3274"/>
    <cellStyle name="Normal 90" xfId="3275"/>
    <cellStyle name="Normal 91" xfId="3276"/>
    <cellStyle name="Normal 91 2" xfId="3277"/>
    <cellStyle name="Normal 92" xfId="3278"/>
    <cellStyle name="Normal 93" xfId="3279"/>
    <cellStyle name="Normal 94" xfId="3280"/>
    <cellStyle name="Normal 95" xfId="3281"/>
    <cellStyle name="Normal 96" xfId="3282"/>
    <cellStyle name="Normal 97" xfId="3283"/>
    <cellStyle name="Normal 98" xfId="3284"/>
    <cellStyle name="Normal 99" xfId="3285"/>
    <cellStyle name="Normʯl_0466 WRL Disbursement" xfId="3286"/>
    <cellStyle name="Note 10" xfId="3287"/>
    <cellStyle name="Note 11" xfId="3288"/>
    <cellStyle name="Note 12" xfId="3289"/>
    <cellStyle name="Note 13" xfId="3290"/>
    <cellStyle name="Note 14" xfId="3291"/>
    <cellStyle name="Note 15" xfId="3292"/>
    <cellStyle name="Note 16" xfId="3293"/>
    <cellStyle name="Note 17" xfId="3294"/>
    <cellStyle name="Note 2" xfId="3295"/>
    <cellStyle name="Note 2 10" xfId="3296"/>
    <cellStyle name="Note 2 11" xfId="3297"/>
    <cellStyle name="Note 2 2" xfId="3298"/>
    <cellStyle name="Note 2 2 2" xfId="3299"/>
    <cellStyle name="Note 2 2 2 2" xfId="3300"/>
    <cellStyle name="Note 2 2 2 3" xfId="3301"/>
    <cellStyle name="Note 2 2 3" xfId="3302"/>
    <cellStyle name="Note 2 2 4" xfId="3303"/>
    <cellStyle name="Note 2 2 5" xfId="3304"/>
    <cellStyle name="Note 2 2 6" xfId="3305"/>
    <cellStyle name="Note 2 3" xfId="3306"/>
    <cellStyle name="Note 2 3 2" xfId="3307"/>
    <cellStyle name="Note 2 3 3" xfId="3308"/>
    <cellStyle name="Note 2 4" xfId="3309"/>
    <cellStyle name="Note 2 4 2" xfId="3310"/>
    <cellStyle name="Note 2 4 3" xfId="3311"/>
    <cellStyle name="Note 2 5" xfId="3312"/>
    <cellStyle name="Note 2 5 2" xfId="3313"/>
    <cellStyle name="Note 2 5 3" xfId="3314"/>
    <cellStyle name="Note 2 6" xfId="3315"/>
    <cellStyle name="Note 2 6 2" xfId="3316"/>
    <cellStyle name="Note 2 6 3" xfId="3317"/>
    <cellStyle name="Note 2 7" xfId="3318"/>
    <cellStyle name="Note 2 8" xfId="3319"/>
    <cellStyle name="Note 2 9" xfId="3320"/>
    <cellStyle name="Note 3" xfId="3321"/>
    <cellStyle name="Note 3 10" xfId="3322"/>
    <cellStyle name="Note 3 2" xfId="3323"/>
    <cellStyle name="Note 3 2 2" xfId="3324"/>
    <cellStyle name="Note 3 2 2 2" xfId="3325"/>
    <cellStyle name="Note 3 2 2 3" xfId="3326"/>
    <cellStyle name="Note 3 2 3" xfId="3327"/>
    <cellStyle name="Note 3 2 4" xfId="3328"/>
    <cellStyle name="Note 3 2 5" xfId="3329"/>
    <cellStyle name="Note 3 2 6" xfId="3330"/>
    <cellStyle name="Note 3 2 7" xfId="3331"/>
    <cellStyle name="Note 3 3" xfId="3332"/>
    <cellStyle name="Note 3 3 2" xfId="3333"/>
    <cellStyle name="Note 3 3 2 2" xfId="3334"/>
    <cellStyle name="Note 3 3 3" xfId="3335"/>
    <cellStyle name="Note 3 4" xfId="3336"/>
    <cellStyle name="Note 3 4 2" xfId="3337"/>
    <cellStyle name="Note 3 4 2 2" xfId="3338"/>
    <cellStyle name="Note 3 4 3" xfId="3339"/>
    <cellStyle name="Note 3 5" xfId="3340"/>
    <cellStyle name="Note 3 5 2" xfId="3341"/>
    <cellStyle name="Note 3 5 3" xfId="3342"/>
    <cellStyle name="Note 3 6" xfId="3343"/>
    <cellStyle name="Note 3 6 2" xfId="3344"/>
    <cellStyle name="Note 3 6 3" xfId="3345"/>
    <cellStyle name="Note 3 7" xfId="3346"/>
    <cellStyle name="Note 3 8" xfId="3347"/>
    <cellStyle name="Note 3 9" xfId="3348"/>
    <cellStyle name="Note 4" xfId="3349"/>
    <cellStyle name="Note 4 2" xfId="3350"/>
    <cellStyle name="Note 4 2 2" xfId="3351"/>
    <cellStyle name="Note 4 2 3" xfId="3352"/>
    <cellStyle name="Note 4 2 4" xfId="3353"/>
    <cellStyle name="Note 4 2 5" xfId="3354"/>
    <cellStyle name="Note 4 3" xfId="3355"/>
    <cellStyle name="Note 4 3 2" xfId="3356"/>
    <cellStyle name="Note 4 4" xfId="3357"/>
    <cellStyle name="Note 4 5" xfId="3358"/>
    <cellStyle name="Note 4 6" xfId="3359"/>
    <cellStyle name="Note 4 7" xfId="3360"/>
    <cellStyle name="Note 4 8" xfId="3361"/>
    <cellStyle name="Note 5" xfId="3362"/>
    <cellStyle name="Note 5 2" xfId="3363"/>
    <cellStyle name="Note 5 2 2" xfId="3364"/>
    <cellStyle name="Note 5 2 3" xfId="3365"/>
    <cellStyle name="Note 5 2 4" xfId="3366"/>
    <cellStyle name="Note 5 2 5" xfId="3367"/>
    <cellStyle name="Note 5 2 6" xfId="3368"/>
    <cellStyle name="Note 5 3" xfId="3369"/>
    <cellStyle name="Note 5 4" xfId="3370"/>
    <cellStyle name="Note 5 5" xfId="3371"/>
    <cellStyle name="Note 5 6" xfId="3372"/>
    <cellStyle name="Note 6" xfId="3373"/>
    <cellStyle name="Note 6 2" xfId="3374"/>
    <cellStyle name="Note 6 2 2" xfId="3375"/>
    <cellStyle name="Note 6 3" xfId="3376"/>
    <cellStyle name="Note 6 4" xfId="3377"/>
    <cellStyle name="Note 6 5" xfId="3378"/>
    <cellStyle name="Note 7" xfId="3379"/>
    <cellStyle name="Note 7 2" xfId="3380"/>
    <cellStyle name="Note 7 3" xfId="3381"/>
    <cellStyle name="Note 8" xfId="3382"/>
    <cellStyle name="Note 8 2" xfId="3383"/>
    <cellStyle name="Note 8 3" xfId="3384"/>
    <cellStyle name="Note 9" xfId="3385"/>
    <cellStyle name="Note 9 2" xfId="3386"/>
    <cellStyle name="Output 2" xfId="3387"/>
    <cellStyle name="Output 2 2" xfId="3388"/>
    <cellStyle name="Output 2 2 2" xfId="3389"/>
    <cellStyle name="Output 2 2 3" xfId="3390"/>
    <cellStyle name="Output 2 3" xfId="3391"/>
    <cellStyle name="Output 2 4" xfId="3392"/>
    <cellStyle name="Output 2 5" xfId="3393"/>
    <cellStyle name="Output 2 6" xfId="3394"/>
    <cellStyle name="Output 2 7" xfId="3395"/>
    <cellStyle name="Output 2 8" xfId="3396"/>
    <cellStyle name="Output 3" xfId="3397"/>
    <cellStyle name="Output 3 2" xfId="3398"/>
    <cellStyle name="Output 3 2 2" xfId="3399"/>
    <cellStyle name="Output 3 2 3" xfId="3400"/>
    <cellStyle name="Output 3 3" xfId="3401"/>
    <cellStyle name="Output 3 4" xfId="3402"/>
    <cellStyle name="Output 3 5" xfId="3403"/>
    <cellStyle name="Output 3 6" xfId="3404"/>
    <cellStyle name="Output 4" xfId="3405"/>
    <cellStyle name="Output 4 2" xfId="3406"/>
    <cellStyle name="Output Amounts" xfId="3407"/>
    <cellStyle name="OUTPUT COLUMN HEADINGS" xfId="3408"/>
    <cellStyle name="OUTPUT LINE ITEMS" xfId="3409"/>
    <cellStyle name="OUTPUT REPORT HEADING" xfId="3410"/>
    <cellStyle name="OUTPUT REPORT TITLE" xfId="3411"/>
    <cellStyle name="Percent (0)" xfId="3412"/>
    <cellStyle name="Percent (0) 2" xfId="3413"/>
    <cellStyle name="Percent 10" xfId="3414"/>
    <cellStyle name="Percent 10 2" xfId="3415"/>
    <cellStyle name="Percent 10 3" xfId="3416"/>
    <cellStyle name="Percent 10 4" xfId="3417"/>
    <cellStyle name="Percent 11" xfId="3418"/>
    <cellStyle name="Percent 11 2" xfId="3419"/>
    <cellStyle name="Percent 12" xfId="3420"/>
    <cellStyle name="Percent 13" xfId="3421"/>
    <cellStyle name="Percent 14" xfId="3422"/>
    <cellStyle name="Percent 15" xfId="3423"/>
    <cellStyle name="Percent 16" xfId="3424"/>
    <cellStyle name="Percent 17" xfId="3425"/>
    <cellStyle name="Percent 18" xfId="3426"/>
    <cellStyle name="Percent 19" xfId="3427"/>
    <cellStyle name="Percent 2" xfId="3428"/>
    <cellStyle name="Percent 2 2" xfId="3429"/>
    <cellStyle name="Percent 2 2 2" xfId="3430"/>
    <cellStyle name="Percent 2 2 3" xfId="3431"/>
    <cellStyle name="Percent 2 2 4" xfId="3432"/>
    <cellStyle name="Percent 2 2 5" xfId="3433"/>
    <cellStyle name="Percent 2 3" xfId="3434"/>
    <cellStyle name="Percent 2 4" xfId="3435"/>
    <cellStyle name="Percent 2 5" xfId="3436"/>
    <cellStyle name="Percent 2 6" xfId="3437"/>
    <cellStyle name="Percent 20" xfId="3438"/>
    <cellStyle name="Percent 21" xfId="3439"/>
    <cellStyle name="Percent 22" xfId="3440"/>
    <cellStyle name="Percent 23" xfId="3441"/>
    <cellStyle name="Percent 24" xfId="3442"/>
    <cellStyle name="Percent 25" xfId="3443"/>
    <cellStyle name="Percent 26" xfId="3444"/>
    <cellStyle name="Percent 27" xfId="3445"/>
    <cellStyle name="Percent 28" xfId="3446"/>
    <cellStyle name="Percent 29" xfId="3447"/>
    <cellStyle name="Percent 3" xfId="3448"/>
    <cellStyle name="Percent 3 10" xfId="3449"/>
    <cellStyle name="Percent 3 11" xfId="3450"/>
    <cellStyle name="Percent 3 2" xfId="3451"/>
    <cellStyle name="Percent 3 2 2" xfId="3452"/>
    <cellStyle name="Percent 3 2 2 2" xfId="3453"/>
    <cellStyle name="Percent 3 2 2 3" xfId="3454"/>
    <cellStyle name="Percent 3 2 3" xfId="3455"/>
    <cellStyle name="Percent 3 2 4" xfId="3456"/>
    <cellStyle name="Percent 3 2 5" xfId="3457"/>
    <cellStyle name="Percent 3 2 6" xfId="3458"/>
    <cellStyle name="Percent 3 2 7" xfId="3459"/>
    <cellStyle name="Percent 3 2 8" xfId="3460"/>
    <cellStyle name="Percent 3 3" xfId="3461"/>
    <cellStyle name="Percent 3 3 2" xfId="3462"/>
    <cellStyle name="Percent 3 3 3" xfId="3463"/>
    <cellStyle name="Percent 3 4" xfId="3464"/>
    <cellStyle name="Percent 3 4 2" xfId="3465"/>
    <cellStyle name="Percent 3 5" xfId="3466"/>
    <cellStyle name="Percent 3 6" xfId="3467"/>
    <cellStyle name="Percent 3 7" xfId="3468"/>
    <cellStyle name="Percent 3 8" xfId="3469"/>
    <cellStyle name="Percent 3 9" xfId="3470"/>
    <cellStyle name="Percent 30" xfId="3471"/>
    <cellStyle name="Percent 31" xfId="3472"/>
    <cellStyle name="Percent 32" xfId="3473"/>
    <cellStyle name="Percent 33" xfId="3474"/>
    <cellStyle name="Percent 34" xfId="3475"/>
    <cellStyle name="Percent 35" xfId="3476"/>
    <cellStyle name="Percent 36" xfId="3477"/>
    <cellStyle name="Percent 37" xfId="3478"/>
    <cellStyle name="Percent 38" xfId="3479"/>
    <cellStyle name="Percent 39" xfId="3480"/>
    <cellStyle name="Percent 4" xfId="3481"/>
    <cellStyle name="Percent 4 2" xfId="3482"/>
    <cellStyle name="Percent 4 2 2" xfId="3483"/>
    <cellStyle name="Percent 4 2 3" xfId="3484"/>
    <cellStyle name="Percent 4 2 4" xfId="3485"/>
    <cellStyle name="Percent 4 3" xfId="3486"/>
    <cellStyle name="Percent 4 4" xfId="3487"/>
    <cellStyle name="Percent 40" xfId="3488"/>
    <cellStyle name="Percent 41" xfId="3489"/>
    <cellStyle name="Percent 42" xfId="3490"/>
    <cellStyle name="Percent 43" xfId="3491"/>
    <cellStyle name="Percent 44" xfId="3492"/>
    <cellStyle name="Percent 45" xfId="3493"/>
    <cellStyle name="Percent 46" xfId="3494"/>
    <cellStyle name="Percent 47" xfId="3495"/>
    <cellStyle name="Percent 48" xfId="3496"/>
    <cellStyle name="Percent 49" xfId="3497"/>
    <cellStyle name="Percent 5" xfId="3498"/>
    <cellStyle name="Percent 5 2" xfId="3499"/>
    <cellStyle name="Percent 5 2 2" xfId="3500"/>
    <cellStyle name="Percent 5 3" xfId="3501"/>
    <cellStyle name="Percent 5 4" xfId="3502"/>
    <cellStyle name="Percent 5 5" xfId="3503"/>
    <cellStyle name="Percent 5 6" xfId="3504"/>
    <cellStyle name="Percent 50" xfId="3505"/>
    <cellStyle name="Percent 51" xfId="3506"/>
    <cellStyle name="Percent 52" xfId="3507"/>
    <cellStyle name="Percent 53" xfId="3508"/>
    <cellStyle name="Percent 54" xfId="3509"/>
    <cellStyle name="Percent 55" xfId="3510"/>
    <cellStyle name="Percent 56" xfId="3511"/>
    <cellStyle name="Percent 57" xfId="3512"/>
    <cellStyle name="Percent 58" xfId="3513"/>
    <cellStyle name="Percent 59" xfId="3514"/>
    <cellStyle name="Percent 6" xfId="3515"/>
    <cellStyle name="Percent 6 2" xfId="3516"/>
    <cellStyle name="Percent 6 2 2" xfId="3517"/>
    <cellStyle name="Percent 6 3" xfId="3518"/>
    <cellStyle name="Percent 6 4" xfId="3519"/>
    <cellStyle name="Percent 6 5" xfId="3520"/>
    <cellStyle name="Percent 6 6" xfId="3521"/>
    <cellStyle name="Percent 6 7" xfId="3522"/>
    <cellStyle name="Percent 60" xfId="3523"/>
    <cellStyle name="Percent 61" xfId="3524"/>
    <cellStyle name="Percent 62" xfId="3525"/>
    <cellStyle name="Percent 63" xfId="3526"/>
    <cellStyle name="Percent 64" xfId="3527"/>
    <cellStyle name="Percent 65" xfId="3528"/>
    <cellStyle name="Percent 66" xfId="3529"/>
    <cellStyle name="Percent 67" xfId="3530"/>
    <cellStyle name="Percent 68" xfId="3531"/>
    <cellStyle name="Percent 69" xfId="3532"/>
    <cellStyle name="Percent 7" xfId="3533"/>
    <cellStyle name="Percent 7 2" xfId="3534"/>
    <cellStyle name="Percent 7 2 2" xfId="3535"/>
    <cellStyle name="Percent 7 3" xfId="3536"/>
    <cellStyle name="Percent 7 4" xfId="3537"/>
    <cellStyle name="Percent 70" xfId="3538"/>
    <cellStyle name="Percent 71" xfId="3539"/>
    <cellStyle name="Percent 72" xfId="3540"/>
    <cellStyle name="Percent 73" xfId="3541"/>
    <cellStyle name="Percent 74" xfId="3542"/>
    <cellStyle name="Percent 75" xfId="3543"/>
    <cellStyle name="Percent 8" xfId="3544"/>
    <cellStyle name="Percent 8 2" xfId="3545"/>
    <cellStyle name="Percent 8 2 2" xfId="3546"/>
    <cellStyle name="Percent 8 3" xfId="3547"/>
    <cellStyle name="Percent 8 3 2" xfId="3548"/>
    <cellStyle name="Percent 8 4" xfId="3549"/>
    <cellStyle name="Percent 8 5" xfId="3550"/>
    <cellStyle name="Percent 9" xfId="3551"/>
    <cellStyle name="Percent 9 2" xfId="3552"/>
    <cellStyle name="Percent 9 2 2" xfId="3553"/>
    <cellStyle name="Percent 9 3" xfId="3554"/>
    <cellStyle name="Percent 9 4" xfId="3555"/>
    <cellStyle name="ReportTitlePrompt" xfId="3556"/>
    <cellStyle name="ReportTitleValue" xfId="3557"/>
    <cellStyle name="RowAcctAbovePrompt" xfId="3558"/>
    <cellStyle name="RowAcctSOBAbovePrompt" xfId="3559"/>
    <cellStyle name="RowAcctSOBValue" xfId="3560"/>
    <cellStyle name="RowAcctValue" xfId="3561"/>
    <cellStyle name="RowAttrAbovePrompt" xfId="3562"/>
    <cellStyle name="RowAttrValue" xfId="3563"/>
    <cellStyle name="RowColSetAbovePrompt" xfId="3564"/>
    <cellStyle name="RowColSetLeftPrompt" xfId="3565"/>
    <cellStyle name="RowColSetValue" xfId="3566"/>
    <cellStyle name="RowLeftPrompt" xfId="3567"/>
    <cellStyle name="SampleUsingFormatMask" xfId="3568"/>
    <cellStyle name="SampleWithNoFormatMask" xfId="3569"/>
    <cellStyle name="Style 1" xfId="3570"/>
    <cellStyle name="STYLE1" xfId="3571"/>
    <cellStyle name="STYLE1 2" xfId="3572"/>
    <cellStyle name="STYLE2" xfId="3573"/>
    <cellStyle name="STYLE2 2" xfId="3574"/>
    <cellStyle name="STYLE3" xfId="3575"/>
    <cellStyle name="STYLE4" xfId="3576"/>
    <cellStyle name="STYLE5" xfId="3577"/>
    <cellStyle name="STYLE6" xfId="3578"/>
    <cellStyle name="STYLE7" xfId="3579"/>
    <cellStyle name="STYLE8" xfId="3580"/>
    <cellStyle name="Table Heading" xfId="3581"/>
    <cellStyle name="Table Title" xfId="3582"/>
    <cellStyle name="Table Units" xfId="3583"/>
    <cellStyle name="Tickmark" xfId="3584"/>
    <cellStyle name="Title 2" xfId="3585"/>
    <cellStyle name="Title 2 2" xfId="3586"/>
    <cellStyle name="Title 2 3" xfId="3587"/>
    <cellStyle name="Title 2 4" xfId="3588"/>
    <cellStyle name="Title 3" xfId="3589"/>
    <cellStyle name="Title 3 2" xfId="3590"/>
    <cellStyle name="Title 3 3" xfId="3591"/>
    <cellStyle name="Total 2" xfId="3592"/>
    <cellStyle name="Total 2 2" xfId="3593"/>
    <cellStyle name="Total 2 2 2" xfId="3594"/>
    <cellStyle name="Total 2 2 3" xfId="3595"/>
    <cellStyle name="Total 2 3" xfId="3596"/>
    <cellStyle name="Total 2 4" xfId="3597"/>
    <cellStyle name="Total 2 5" xfId="3598"/>
    <cellStyle name="Total 2 6" xfId="3599"/>
    <cellStyle name="Total 2 7" xfId="3600"/>
    <cellStyle name="Total 2 8" xfId="3601"/>
    <cellStyle name="Total 3" xfId="3602"/>
    <cellStyle name="Total 3 2" xfId="3603"/>
    <cellStyle name="Total 3 2 2" xfId="3604"/>
    <cellStyle name="Total 3 2 3" xfId="3605"/>
    <cellStyle name="Total 3 3" xfId="3606"/>
    <cellStyle name="Total 3 4" xfId="3607"/>
    <cellStyle name="Total 3 5" xfId="3608"/>
    <cellStyle name="Total 4" xfId="3609"/>
    <cellStyle name="Total 4 2" xfId="3610"/>
    <cellStyle name="UploadThisRowValue" xfId="3611"/>
    <cellStyle name="Warning Text 2" xfId="3612"/>
    <cellStyle name="Warning Text 2 2" xfId="3613"/>
    <cellStyle name="Warning Text 2 2 2" xfId="3614"/>
    <cellStyle name="Warning Text 2 3" xfId="3615"/>
    <cellStyle name="Warning Text 2 4" xfId="3616"/>
    <cellStyle name="Warning Text 3" xfId="3617"/>
    <cellStyle name="Warning Text 3 2" xfId="3618"/>
    <cellStyle name="Warning Text 3 3" xfId="3619"/>
    <cellStyle name="Warning Text 4" xfId="3620"/>
    <cellStyle name="Warning Text 4 2" xfId="362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40862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4755357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40862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46958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34766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40862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28670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34766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28670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4755357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4755357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4755357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4755357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4755357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4755357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28670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28670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28670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28670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28670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28670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4755357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4755357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4755357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4755357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4755357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4755357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4755357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4755357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4755357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4755357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4755357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4755357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4755357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4755357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4755357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4755357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4755357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4755357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4755357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4755357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4755357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475535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475535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4755357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4755357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4755357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4755357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4755357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4755357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4755357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4755357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4755357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4755357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59" t="s">
        <v>152</v>
      </c>
    </row>
    <row r="2" spans="1:15" ht="15.75">
      <c r="A2" s="259" t="s">
        <v>151</v>
      </c>
    </row>
    <row r="3" spans="1:15" ht="13.5" thickBot="1"/>
    <row r="4" spans="1:15">
      <c r="B4" s="378" t="s">
        <v>150</v>
      </c>
      <c r="C4" s="379"/>
      <c r="D4" s="188" t="s">
        <v>149</v>
      </c>
      <c r="E4" s="188"/>
      <c r="F4" s="188"/>
      <c r="G4" s="187"/>
      <c r="I4" s="380"/>
      <c r="J4" s="380"/>
    </row>
    <row r="5" spans="1:15">
      <c r="B5" s="355" t="s">
        <v>148</v>
      </c>
      <c r="C5" s="356"/>
      <c r="D5" s="184" t="s">
        <v>147</v>
      </c>
      <c r="E5" s="186"/>
      <c r="G5" s="185"/>
      <c r="I5" s="380"/>
      <c r="J5" s="380"/>
      <c r="L5" s="381"/>
      <c r="M5" s="381"/>
    </row>
    <row r="6" spans="1:15">
      <c r="B6" s="355" t="s">
        <v>146</v>
      </c>
      <c r="C6" s="356"/>
      <c r="D6" s="260">
        <v>43306</v>
      </c>
      <c r="E6" s="184"/>
      <c r="F6" s="184"/>
      <c r="G6" s="183"/>
      <c r="I6" s="380"/>
      <c r="J6" s="380"/>
      <c r="L6" s="381"/>
      <c r="M6" s="381"/>
    </row>
    <row r="7" spans="1:15">
      <c r="B7" s="355" t="s">
        <v>145</v>
      </c>
      <c r="C7" s="356"/>
      <c r="D7" s="260">
        <v>43281</v>
      </c>
      <c r="E7" s="182"/>
      <c r="F7" s="182"/>
      <c r="G7" s="181"/>
      <c r="I7" s="147"/>
      <c r="J7" s="147"/>
      <c r="L7" s="381"/>
      <c r="M7" s="381"/>
    </row>
    <row r="8" spans="1:15">
      <c r="B8" s="355" t="s">
        <v>144</v>
      </c>
      <c r="C8" s="356"/>
      <c r="D8" s="178" t="s">
        <v>143</v>
      </c>
      <c r="E8" s="178"/>
      <c r="F8" s="178"/>
      <c r="G8" s="177"/>
      <c r="I8" s="147"/>
      <c r="J8" s="147"/>
    </row>
    <row r="9" spans="1:15">
      <c r="B9" s="355" t="s">
        <v>142</v>
      </c>
      <c r="C9" s="356"/>
      <c r="D9" s="178" t="s">
        <v>141</v>
      </c>
      <c r="E9" s="178"/>
      <c r="F9" s="178"/>
      <c r="G9" s="177"/>
      <c r="I9" s="147"/>
      <c r="J9" s="147"/>
    </row>
    <row r="10" spans="1:15">
      <c r="B10" s="180" t="s">
        <v>140</v>
      </c>
      <c r="C10" s="179"/>
      <c r="D10" s="261" t="s">
        <v>139</v>
      </c>
      <c r="E10" s="178"/>
      <c r="F10" s="178"/>
      <c r="G10" s="177"/>
      <c r="I10" s="11"/>
      <c r="J10" s="11"/>
    </row>
    <row r="11" spans="1:15" ht="13.5" thickBot="1">
      <c r="B11" s="357" t="s">
        <v>138</v>
      </c>
      <c r="C11" s="358"/>
      <c r="D11" s="262" t="s">
        <v>137</v>
      </c>
      <c r="E11" s="176"/>
      <c r="F11" s="176"/>
      <c r="G11" s="175"/>
    </row>
    <row r="12" spans="1:15">
      <c r="B12" s="11"/>
      <c r="C12" s="11"/>
    </row>
    <row r="13" spans="1:15" ht="13.5" thickBot="1"/>
    <row r="14" spans="1:15" ht="15.75">
      <c r="A14" s="22" t="s">
        <v>136</v>
      </c>
      <c r="B14" s="151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4"/>
    </row>
    <row r="15" spans="1:15" ht="6.75" customHeight="1">
      <c r="A15" s="4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3"/>
    </row>
    <row r="16" spans="1:15">
      <c r="A16" s="51"/>
      <c r="B16" s="121" t="s">
        <v>135</v>
      </c>
      <c r="C16" s="121" t="s">
        <v>134</v>
      </c>
      <c r="D16" s="174" t="s">
        <v>133</v>
      </c>
      <c r="E16" s="121" t="s">
        <v>132</v>
      </c>
      <c r="F16" s="121" t="s">
        <v>14</v>
      </c>
      <c r="G16" s="121" t="s">
        <v>131</v>
      </c>
      <c r="H16" s="121" t="s">
        <v>130</v>
      </c>
      <c r="I16" s="121" t="s">
        <v>129</v>
      </c>
      <c r="J16" s="121" t="s">
        <v>128</v>
      </c>
      <c r="K16" s="121" t="s">
        <v>127</v>
      </c>
      <c r="L16" s="121" t="s">
        <v>126</v>
      </c>
      <c r="M16" s="121" t="s">
        <v>125</v>
      </c>
      <c r="N16" s="121" t="s">
        <v>124</v>
      </c>
      <c r="O16" s="120" t="s">
        <v>123</v>
      </c>
    </row>
    <row r="17" spans="1:17">
      <c r="A17" s="42"/>
      <c r="B17" s="173" t="s">
        <v>122</v>
      </c>
      <c r="C17" s="173" t="s">
        <v>121</v>
      </c>
      <c r="D17" s="263">
        <v>3.2411299999999997E-2</v>
      </c>
      <c r="E17" s="263">
        <f>D17-F17</f>
        <v>2.0911299999999997E-2</v>
      </c>
      <c r="F17" s="263">
        <v>1.15E-2</v>
      </c>
      <c r="G17" s="173"/>
      <c r="H17" s="264">
        <v>391530000</v>
      </c>
      <c r="I17" s="264">
        <v>82974043.879999995</v>
      </c>
      <c r="J17" s="265">
        <v>224099.09</v>
      </c>
      <c r="K17" s="266">
        <f>+'ESA Collection and Waterfall(2)'!G81</f>
        <v>1941380.31</v>
      </c>
      <c r="L17" s="266">
        <f>I17-K17</f>
        <v>81032663.569999993</v>
      </c>
      <c r="M17" s="267">
        <f>L17/L21</f>
        <v>1</v>
      </c>
      <c r="N17" s="267" t="s">
        <v>120</v>
      </c>
      <c r="O17" s="268">
        <v>51404</v>
      </c>
      <c r="Q17" s="165"/>
    </row>
    <row r="18" spans="1:17">
      <c r="A18" s="42"/>
      <c r="B18" s="172"/>
      <c r="C18" s="172"/>
      <c r="D18" s="171"/>
      <c r="E18" s="171"/>
      <c r="F18" s="171"/>
      <c r="G18" s="171"/>
      <c r="H18" s="170"/>
      <c r="I18" s="170"/>
      <c r="J18" s="168"/>
      <c r="K18" s="169"/>
      <c r="L18" s="168"/>
      <c r="M18" s="167"/>
      <c r="N18" s="167"/>
      <c r="O18" s="166"/>
      <c r="Q18" s="165"/>
    </row>
    <row r="19" spans="1:17">
      <c r="A19" s="42"/>
      <c r="B19" s="172"/>
      <c r="C19" s="172"/>
      <c r="D19" s="171"/>
      <c r="E19" s="171"/>
      <c r="F19" s="171"/>
      <c r="G19" s="171"/>
      <c r="H19" s="170"/>
      <c r="I19" s="170"/>
      <c r="J19" s="168"/>
      <c r="K19" s="169"/>
      <c r="L19" s="168"/>
      <c r="M19" s="167"/>
      <c r="N19" s="167"/>
      <c r="O19" s="166"/>
      <c r="Q19" s="165"/>
    </row>
    <row r="20" spans="1:17">
      <c r="A20" s="71"/>
      <c r="B20" s="158"/>
      <c r="C20" s="156"/>
      <c r="D20" s="164"/>
      <c r="E20" s="156"/>
      <c r="F20" s="156"/>
      <c r="G20" s="156"/>
      <c r="H20" s="163"/>
      <c r="I20" s="161"/>
      <c r="J20" s="161"/>
      <c r="K20" s="162"/>
      <c r="L20" s="161"/>
      <c r="M20" s="160"/>
      <c r="N20" s="160"/>
      <c r="O20" s="159"/>
    </row>
    <row r="21" spans="1:17">
      <c r="A21" s="71"/>
      <c r="B21" s="70" t="s">
        <v>119</v>
      </c>
      <c r="C21" s="158"/>
      <c r="D21" s="157"/>
      <c r="E21" s="156"/>
      <c r="F21" s="156"/>
      <c r="G21" s="156"/>
      <c r="H21" s="155">
        <f>SUM(H17:H20)</f>
        <v>391530000</v>
      </c>
      <c r="I21" s="155">
        <f>SUM(I17:I20)</f>
        <v>82974043.879999995</v>
      </c>
      <c r="J21" s="155">
        <f>SUM(J17:J19)</f>
        <v>224099.09</v>
      </c>
      <c r="K21" s="155">
        <f>SUM(K17:K19)</f>
        <v>1941380.31</v>
      </c>
      <c r="L21" s="155">
        <f>SUM(L17:L19)</f>
        <v>81032663.569999993</v>
      </c>
      <c r="M21" s="154">
        <f>SUM(M17:M19)</f>
        <v>1</v>
      </c>
      <c r="N21" s="153"/>
      <c r="O21" s="152"/>
    </row>
    <row r="22" spans="1:17" s="56" customFormat="1" ht="11.25">
      <c r="A22" s="89" t="s">
        <v>118</v>
      </c>
      <c r="B22" s="62"/>
      <c r="C22" s="62"/>
      <c r="D22" s="62"/>
      <c r="E22" s="62"/>
      <c r="F22" s="62"/>
      <c r="G22" s="62"/>
      <c r="H22" s="62"/>
      <c r="I22" s="62"/>
      <c r="J22" s="62"/>
      <c r="K22" s="25"/>
      <c r="L22" s="25"/>
      <c r="M22" s="25"/>
      <c r="N22" s="25"/>
      <c r="O22" s="60"/>
    </row>
    <row r="23" spans="1:17" s="56" customFormat="1" ht="13.5" thickBot="1">
      <c r="A23" s="59"/>
      <c r="B23" s="58"/>
      <c r="C23" s="58"/>
      <c r="D23" s="58"/>
      <c r="E23" s="58"/>
      <c r="F23" s="58"/>
      <c r="G23" s="58"/>
      <c r="H23" s="58"/>
      <c r="I23" s="58"/>
      <c r="J23" s="58"/>
      <c r="K23" s="35"/>
      <c r="L23" s="35"/>
      <c r="M23" s="35"/>
      <c r="N23" s="35"/>
      <c r="O23" s="57"/>
    </row>
    <row r="24" spans="1:17" ht="13.5" thickBot="1"/>
    <row r="25" spans="1:17" ht="15.75">
      <c r="A25" s="22" t="s">
        <v>117</v>
      </c>
      <c r="B25" s="151"/>
      <c r="C25" s="55"/>
      <c r="D25" s="55"/>
      <c r="E25" s="55"/>
      <c r="F25" s="55"/>
      <c r="G25" s="55"/>
      <c r="H25" s="54"/>
      <c r="J25" s="22" t="s">
        <v>116</v>
      </c>
      <c r="K25" s="55"/>
      <c r="L25" s="55"/>
      <c r="M25" s="55"/>
      <c r="N25" s="55"/>
      <c r="O25" s="54"/>
    </row>
    <row r="26" spans="1:17" ht="6.75" customHeight="1">
      <c r="A26" s="42"/>
      <c r="B26" s="11"/>
      <c r="C26" s="11"/>
      <c r="D26" s="11"/>
      <c r="E26" s="11"/>
      <c r="F26" s="11"/>
      <c r="G26" s="11"/>
      <c r="H26" s="53"/>
      <c r="J26" s="42"/>
      <c r="K26" s="11"/>
      <c r="L26" s="11"/>
      <c r="M26" s="11"/>
      <c r="N26" s="11"/>
      <c r="O26" s="53"/>
    </row>
    <row r="27" spans="1:17" s="98" customFormat="1" ht="12.75" customHeight="1">
      <c r="A27" s="103"/>
      <c r="B27" s="102"/>
      <c r="C27" s="102"/>
      <c r="D27" s="102"/>
      <c r="E27" s="102"/>
      <c r="F27" s="150" t="s">
        <v>115</v>
      </c>
      <c r="G27" s="48" t="s">
        <v>90</v>
      </c>
      <c r="H27" s="120" t="s">
        <v>89</v>
      </c>
      <c r="I27" s="1"/>
      <c r="J27" s="46"/>
      <c r="K27" s="134"/>
      <c r="L27" s="269" t="s">
        <v>114</v>
      </c>
      <c r="M27" s="359" t="s">
        <v>113</v>
      </c>
      <c r="N27" s="360"/>
      <c r="O27" s="361"/>
    </row>
    <row r="28" spans="1:17">
      <c r="A28" s="46"/>
      <c r="B28" s="45" t="s">
        <v>112</v>
      </c>
      <c r="C28" s="45"/>
      <c r="D28" s="45"/>
      <c r="E28" s="45"/>
      <c r="F28" s="270">
        <v>113592529.79000001</v>
      </c>
      <c r="G28" s="95">
        <f>H28-F28</f>
        <v>-1714136.4600000083</v>
      </c>
      <c r="H28" s="271">
        <v>111878393.33</v>
      </c>
      <c r="I28" s="84"/>
      <c r="J28" s="71"/>
      <c r="K28" s="94"/>
      <c r="L28" s="272"/>
      <c r="M28" s="362" t="s">
        <v>111</v>
      </c>
      <c r="N28" s="363"/>
      <c r="O28" s="364"/>
    </row>
    <row r="29" spans="1:17">
      <c r="A29" s="42"/>
      <c r="B29" s="11" t="s">
        <v>110</v>
      </c>
      <c r="C29" s="11"/>
      <c r="D29" s="11"/>
      <c r="E29" s="11"/>
      <c r="F29" s="43">
        <v>1204643.8600000001</v>
      </c>
      <c r="G29" s="95">
        <f>H29-F29</f>
        <v>-157276.47000000009</v>
      </c>
      <c r="H29" s="273">
        <v>1047367.39</v>
      </c>
      <c r="I29" s="84"/>
      <c r="J29" s="274" t="s">
        <v>63</v>
      </c>
      <c r="K29" s="145"/>
      <c r="L29" s="275">
        <v>2.7000000000000001E-3</v>
      </c>
      <c r="M29" s="276"/>
      <c r="N29" s="277">
        <v>-24</v>
      </c>
      <c r="O29" s="278"/>
    </row>
    <row r="30" spans="1:17">
      <c r="A30" s="42"/>
      <c r="B30" s="131" t="s">
        <v>3</v>
      </c>
      <c r="C30" s="131"/>
      <c r="D30" s="131"/>
      <c r="E30" s="131"/>
      <c r="F30" s="279">
        <v>114797173.65000001</v>
      </c>
      <c r="G30" s="280">
        <f>H30-F30</f>
        <v>-1871412.9300000072</v>
      </c>
      <c r="H30" s="281">
        <v>112925760.72</v>
      </c>
      <c r="I30" s="84"/>
      <c r="J30" s="274" t="s">
        <v>62</v>
      </c>
      <c r="K30" s="145"/>
      <c r="L30" s="275">
        <v>2.0000000000000001E-4</v>
      </c>
      <c r="M30" s="282"/>
      <c r="N30" s="283">
        <v>-3.57</v>
      </c>
      <c r="O30" s="284"/>
    </row>
    <row r="31" spans="1:17">
      <c r="A31" s="42"/>
      <c r="B31" s="11"/>
      <c r="C31" s="11"/>
      <c r="D31" s="11"/>
      <c r="E31" s="11"/>
      <c r="F31" s="43">
        <v>0</v>
      </c>
      <c r="G31" s="95"/>
      <c r="H31" s="234"/>
      <c r="I31" s="84"/>
      <c r="J31" s="274" t="s">
        <v>51</v>
      </c>
      <c r="K31" s="145"/>
      <c r="L31" s="275">
        <v>7.6600000000000001E-2</v>
      </c>
      <c r="M31" s="282"/>
      <c r="N31" s="283">
        <v>-16.5</v>
      </c>
      <c r="O31" s="284"/>
    </row>
    <row r="32" spans="1:17">
      <c r="A32" s="42"/>
      <c r="B32" s="11"/>
      <c r="C32" s="11"/>
      <c r="D32" s="11"/>
      <c r="E32" s="11"/>
      <c r="F32" s="43">
        <v>0</v>
      </c>
      <c r="G32" s="95"/>
      <c r="H32" s="234"/>
      <c r="I32" s="84"/>
      <c r="J32" s="274" t="s">
        <v>52</v>
      </c>
      <c r="K32" s="145"/>
      <c r="L32" s="275">
        <v>0.1066</v>
      </c>
      <c r="M32" s="285"/>
      <c r="N32" s="286">
        <v>-2.54</v>
      </c>
      <c r="O32" s="287"/>
    </row>
    <row r="33" spans="1:15" ht="15.75" customHeight="1">
      <c r="A33" s="42"/>
      <c r="B33" s="11"/>
      <c r="C33" s="11"/>
      <c r="D33" s="11"/>
      <c r="E33" s="11"/>
      <c r="F33" s="43">
        <v>0</v>
      </c>
      <c r="G33" s="288"/>
      <c r="H33" s="289"/>
      <c r="I33" s="84"/>
      <c r="J33" s="290"/>
      <c r="K33" s="49"/>
      <c r="L33" s="291"/>
      <c r="M33" s="292"/>
      <c r="N33" s="293" t="s">
        <v>109</v>
      </c>
      <c r="O33" s="294"/>
    </row>
    <row r="34" spans="1:15">
      <c r="A34" s="42"/>
      <c r="B34" s="11" t="s">
        <v>108</v>
      </c>
      <c r="C34" s="11"/>
      <c r="D34" s="11"/>
      <c r="E34" s="11"/>
      <c r="F34" s="43">
        <v>5.74</v>
      </c>
      <c r="G34" s="95">
        <f t="shared" ref="G34:G39" si="0">H34-F34</f>
        <v>-9.9999999999997868E-3</v>
      </c>
      <c r="H34" s="273">
        <v>5.73</v>
      </c>
      <c r="I34" s="84"/>
      <c r="J34" s="274" t="s">
        <v>61</v>
      </c>
      <c r="K34" s="145"/>
      <c r="L34" s="275">
        <f>80.78%+0.01%</f>
        <v>0.80789999999999995</v>
      </c>
      <c r="M34" s="276"/>
      <c r="N34" s="277">
        <v>145.15</v>
      </c>
      <c r="O34" s="278"/>
    </row>
    <row r="35" spans="1:15">
      <c r="A35" s="42"/>
      <c r="B35" s="11" t="s">
        <v>107</v>
      </c>
      <c r="C35" s="11"/>
      <c r="D35" s="11"/>
      <c r="E35" s="11"/>
      <c r="F35" s="43">
        <v>145.34</v>
      </c>
      <c r="G35" s="95">
        <f t="shared" si="0"/>
        <v>0.43999999999999773</v>
      </c>
      <c r="H35" s="273">
        <v>145.78</v>
      </c>
      <c r="I35" s="84"/>
      <c r="J35" s="274" t="s">
        <v>50</v>
      </c>
      <c r="K35" s="145"/>
      <c r="L35" s="275">
        <v>5.3E-3</v>
      </c>
      <c r="M35" s="282"/>
      <c r="N35" s="283">
        <v>162.32</v>
      </c>
      <c r="O35" s="284"/>
    </row>
    <row r="36" spans="1:15" ht="12.75" customHeight="1">
      <c r="A36" s="42"/>
      <c r="B36" s="11" t="s">
        <v>106</v>
      </c>
      <c r="C36" s="11"/>
      <c r="D36" s="11"/>
      <c r="E36" s="11"/>
      <c r="F36" s="295">
        <v>22253</v>
      </c>
      <c r="G36" s="296">
        <f t="shared" si="0"/>
        <v>-553</v>
      </c>
      <c r="H36" s="297">
        <v>21700</v>
      </c>
      <c r="I36" s="84"/>
      <c r="J36" s="274" t="s">
        <v>49</v>
      </c>
      <c r="K36" s="145"/>
      <c r="L36" s="275">
        <v>6.9999999999999999E-4</v>
      </c>
      <c r="M36" s="282"/>
      <c r="N36" s="283">
        <v>136.13999999999999</v>
      </c>
      <c r="O36" s="284"/>
    </row>
    <row r="37" spans="1:15" ht="13.5" thickBot="1">
      <c r="A37" s="42"/>
      <c r="B37" s="11" t="s">
        <v>105</v>
      </c>
      <c r="C37" s="11"/>
      <c r="D37" s="11"/>
      <c r="E37" s="11"/>
      <c r="F37" s="295">
        <v>10608</v>
      </c>
      <c r="G37" s="296">
        <f t="shared" si="0"/>
        <v>-303</v>
      </c>
      <c r="H37" s="297">
        <v>10305</v>
      </c>
      <c r="I37" s="84"/>
      <c r="J37" s="212" t="s">
        <v>104</v>
      </c>
      <c r="K37" s="145"/>
      <c r="L37" s="298"/>
      <c r="M37" s="299"/>
      <c r="N37" s="300">
        <v>116.61</v>
      </c>
      <c r="O37" s="301"/>
    </row>
    <row r="38" spans="1:15" ht="13.5" thickBot="1">
      <c r="A38" s="42"/>
      <c r="B38" s="11" t="s">
        <v>103</v>
      </c>
      <c r="C38" s="11"/>
      <c r="D38" s="11"/>
      <c r="E38" s="11"/>
      <c r="F38" s="43">
        <v>5158.7299999999996</v>
      </c>
      <c r="G38" s="95">
        <f t="shared" si="0"/>
        <v>45.220000000000255</v>
      </c>
      <c r="H38" s="273">
        <v>5203.95</v>
      </c>
      <c r="I38" s="84"/>
      <c r="J38" s="302"/>
      <c r="K38" s="303"/>
      <c r="L38" s="304"/>
      <c r="M38" s="305"/>
      <c r="N38" s="305"/>
      <c r="O38" s="306"/>
    </row>
    <row r="39" spans="1:15" ht="12.75" customHeight="1">
      <c r="A39" s="71"/>
      <c r="B39" s="69" t="s">
        <v>102</v>
      </c>
      <c r="C39" s="69"/>
      <c r="D39" s="69"/>
      <c r="E39" s="69"/>
      <c r="F39" s="307">
        <v>10821.75</v>
      </c>
      <c r="G39" s="308">
        <f t="shared" si="0"/>
        <v>136.60000000000036</v>
      </c>
      <c r="H39" s="309">
        <v>10958.35</v>
      </c>
      <c r="I39" s="84"/>
      <c r="J39" s="365" t="s">
        <v>101</v>
      </c>
      <c r="K39" s="366"/>
      <c r="L39" s="366"/>
      <c r="M39" s="366"/>
      <c r="N39" s="366"/>
      <c r="O39" s="367"/>
    </row>
    <row r="40" spans="1:15" s="56" customFormat="1">
      <c r="A40" s="89"/>
      <c r="B40" s="62"/>
      <c r="C40" s="62"/>
      <c r="D40" s="62"/>
      <c r="E40" s="62"/>
      <c r="F40" s="25"/>
      <c r="G40" s="25"/>
      <c r="H40" s="149"/>
      <c r="I40" s="84"/>
      <c r="J40" s="368"/>
      <c r="K40" s="369"/>
      <c r="L40" s="369"/>
      <c r="M40" s="369"/>
      <c r="N40" s="369"/>
      <c r="O40" s="370"/>
    </row>
    <row r="41" spans="1:15" s="56" customFormat="1" ht="13.5" thickBot="1">
      <c r="A41" s="59"/>
      <c r="B41" s="58"/>
      <c r="C41" s="58"/>
      <c r="D41" s="58"/>
      <c r="E41" s="58"/>
      <c r="F41" s="58"/>
      <c r="G41" s="58"/>
      <c r="H41" s="57"/>
      <c r="I41" s="84"/>
      <c r="J41" s="371"/>
      <c r="K41" s="372"/>
      <c r="L41" s="372"/>
      <c r="M41" s="372"/>
      <c r="N41" s="372"/>
      <c r="O41" s="373"/>
    </row>
    <row r="42" spans="1:15" ht="13.5" thickBot="1">
      <c r="I42" s="84"/>
    </row>
    <row r="43" spans="1:15" ht="15.75">
      <c r="A43" s="22" t="s">
        <v>100</v>
      </c>
      <c r="B43" s="55"/>
      <c r="C43" s="55"/>
      <c r="D43" s="55"/>
      <c r="E43" s="55"/>
      <c r="F43" s="55"/>
      <c r="G43" s="55"/>
      <c r="H43" s="54"/>
      <c r="I43" s="84"/>
      <c r="J43" s="148"/>
      <c r="L43" s="11"/>
    </row>
    <row r="44" spans="1:15">
      <c r="A44" s="42"/>
      <c r="B44" s="11"/>
      <c r="C44" s="11"/>
      <c r="D44" s="11"/>
      <c r="E44" s="11"/>
      <c r="F44" s="11"/>
      <c r="G44" s="11"/>
      <c r="H44" s="53"/>
      <c r="I44" s="84"/>
      <c r="J44" s="11"/>
      <c r="L44" s="147"/>
    </row>
    <row r="45" spans="1:15">
      <c r="A45" s="103"/>
      <c r="B45" s="102"/>
      <c r="C45" s="102"/>
      <c r="D45" s="102"/>
      <c r="E45" s="102"/>
      <c r="F45" s="121" t="s">
        <v>91</v>
      </c>
      <c r="G45" s="121" t="s">
        <v>90</v>
      </c>
      <c r="H45" s="137" t="s">
        <v>89</v>
      </c>
      <c r="I45" s="84"/>
      <c r="J45" s="147"/>
      <c r="L45" s="147"/>
    </row>
    <row r="46" spans="1:15">
      <c r="A46" s="46"/>
      <c r="B46" s="45" t="s">
        <v>99</v>
      </c>
      <c r="C46" s="45"/>
      <c r="D46" s="45"/>
      <c r="E46" s="134"/>
      <c r="F46" s="97">
        <v>616763.98</v>
      </c>
      <c r="G46" s="169">
        <f>H46-F46</f>
        <v>0</v>
      </c>
      <c r="H46" s="271">
        <f>+F47</f>
        <v>616763.98</v>
      </c>
      <c r="I46" s="84"/>
      <c r="J46" s="9"/>
      <c r="K46" s="9"/>
      <c r="L46" s="9"/>
      <c r="O46" s="2"/>
    </row>
    <row r="47" spans="1:15">
      <c r="A47" s="42"/>
      <c r="B47" s="11" t="s">
        <v>98</v>
      </c>
      <c r="C47" s="11"/>
      <c r="D47" s="11"/>
      <c r="E47" s="145"/>
      <c r="F47" s="95">
        <v>616763.98</v>
      </c>
      <c r="G47" s="169">
        <f>H47-F47</f>
        <v>0</v>
      </c>
      <c r="H47" s="234">
        <v>616763.98</v>
      </c>
      <c r="I47" s="84"/>
      <c r="J47" s="9"/>
      <c r="O47" s="2"/>
    </row>
    <row r="48" spans="1:15">
      <c r="A48" s="42"/>
      <c r="B48" s="11" t="s">
        <v>97</v>
      </c>
      <c r="C48" s="11"/>
      <c r="D48" s="11"/>
      <c r="E48" s="145"/>
      <c r="F48" s="95">
        <v>0</v>
      </c>
      <c r="G48" s="169">
        <v>0</v>
      </c>
      <c r="H48" s="234">
        <v>0</v>
      </c>
      <c r="I48" s="84"/>
      <c r="J48" s="11"/>
      <c r="L48" s="146"/>
      <c r="O48" s="2"/>
    </row>
    <row r="49" spans="1:15">
      <c r="A49" s="42"/>
      <c r="B49" s="11" t="s">
        <v>96</v>
      </c>
      <c r="C49" s="11"/>
      <c r="D49" s="11"/>
      <c r="E49" s="145"/>
      <c r="F49" s="95">
        <v>0</v>
      </c>
      <c r="G49" s="169">
        <v>0</v>
      </c>
      <c r="H49" s="234">
        <v>0</v>
      </c>
      <c r="I49" s="84"/>
      <c r="J49" s="9"/>
      <c r="L49" s="146"/>
      <c r="O49" s="2"/>
    </row>
    <row r="50" spans="1:15">
      <c r="A50" s="42"/>
      <c r="B50" s="11" t="s">
        <v>95</v>
      </c>
      <c r="C50" s="11"/>
      <c r="D50" s="11"/>
      <c r="E50" s="145"/>
      <c r="F50" s="95">
        <v>2470643.87</v>
      </c>
      <c r="G50" s="169">
        <f>H50-F50</f>
        <v>-182050.37000000011</v>
      </c>
      <c r="H50" s="234">
        <v>2288593.5</v>
      </c>
      <c r="I50" s="84"/>
      <c r="J50" s="144"/>
      <c r="K50" s="6"/>
      <c r="L50" s="11"/>
      <c r="O50" s="2"/>
    </row>
    <row r="51" spans="1:15">
      <c r="A51" s="42"/>
      <c r="B51" s="11" t="s">
        <v>83</v>
      </c>
      <c r="C51" s="11"/>
      <c r="D51" s="11"/>
      <c r="E51" s="145"/>
      <c r="F51" s="95">
        <v>0</v>
      </c>
      <c r="G51" s="169">
        <v>0</v>
      </c>
      <c r="H51" s="234">
        <v>0</v>
      </c>
      <c r="I51" s="84"/>
      <c r="J51" s="144"/>
      <c r="K51" s="146"/>
      <c r="L51" s="144"/>
      <c r="O51" s="2"/>
    </row>
    <row r="52" spans="1:15">
      <c r="A52" s="42"/>
      <c r="B52" s="11"/>
      <c r="C52" s="11"/>
      <c r="D52" s="11"/>
      <c r="E52" s="145"/>
      <c r="F52" s="95"/>
      <c r="G52" s="169"/>
      <c r="H52" s="234"/>
      <c r="I52" s="84"/>
      <c r="J52" s="11"/>
      <c r="L52" s="11"/>
      <c r="O52" s="2"/>
    </row>
    <row r="53" spans="1:15">
      <c r="A53" s="42"/>
      <c r="B53" s="131" t="s">
        <v>94</v>
      </c>
      <c r="C53" s="11"/>
      <c r="D53" s="11"/>
      <c r="E53" s="145"/>
      <c r="F53" s="280">
        <v>3087407.85</v>
      </c>
      <c r="G53" s="169">
        <f>H53-F53</f>
        <v>-182050.37000000011</v>
      </c>
      <c r="H53" s="310">
        <f>H47+H50</f>
        <v>2905357.48</v>
      </c>
      <c r="I53" s="84"/>
      <c r="J53" s="144"/>
      <c r="L53" s="144"/>
      <c r="O53" s="2"/>
    </row>
    <row r="54" spans="1:15">
      <c r="A54" s="71"/>
      <c r="B54" s="69"/>
      <c r="C54" s="69"/>
      <c r="D54" s="69"/>
      <c r="E54" s="94"/>
      <c r="F54" s="143"/>
      <c r="G54" s="143"/>
      <c r="H54" s="142"/>
      <c r="I54" s="84"/>
      <c r="J54" s="11"/>
      <c r="L54" s="11"/>
      <c r="O54" s="2"/>
    </row>
    <row r="55" spans="1:15">
      <c r="A55" s="89"/>
      <c r="B55" s="25"/>
      <c r="C55" s="25"/>
      <c r="D55" s="25"/>
      <c r="E55" s="25"/>
      <c r="F55" s="141"/>
      <c r="G55" s="141"/>
      <c r="H55" s="140"/>
      <c r="I55" s="84"/>
      <c r="J55" s="11"/>
    </row>
    <row r="56" spans="1:15">
      <c r="A56" s="89"/>
      <c r="B56" s="25"/>
      <c r="C56" s="25"/>
      <c r="D56" s="25"/>
      <c r="E56" s="25"/>
      <c r="F56" s="141"/>
      <c r="G56" s="141"/>
      <c r="H56" s="140"/>
      <c r="I56" s="84"/>
      <c r="J56" s="11"/>
      <c r="L56" s="2"/>
      <c r="M56" s="2"/>
    </row>
    <row r="57" spans="1:15" ht="13.5" thickBot="1">
      <c r="A57" s="17"/>
      <c r="B57" s="35"/>
      <c r="C57" s="35"/>
      <c r="D57" s="35"/>
      <c r="E57" s="35"/>
      <c r="F57" s="139"/>
      <c r="G57" s="139"/>
      <c r="H57" s="138"/>
      <c r="I57" s="84"/>
    </row>
    <row r="58" spans="1:15">
      <c r="I58" s="84"/>
    </row>
    <row r="59" spans="1:15" ht="13.5" thickBot="1">
      <c r="I59" s="84"/>
    </row>
    <row r="60" spans="1:15" ht="16.5" thickBot="1">
      <c r="A60" s="22" t="s">
        <v>93</v>
      </c>
      <c r="B60" s="55"/>
      <c r="C60" s="55"/>
      <c r="D60" s="55"/>
      <c r="E60" s="55"/>
      <c r="F60" s="55"/>
      <c r="G60" s="55"/>
      <c r="H60" s="54"/>
      <c r="I60" s="84"/>
      <c r="J60" s="374" t="s">
        <v>92</v>
      </c>
      <c r="K60" s="375"/>
    </row>
    <row r="61" spans="1:15" ht="6.75" customHeight="1">
      <c r="A61" s="42"/>
      <c r="B61" s="11"/>
      <c r="C61" s="11"/>
      <c r="D61" s="11"/>
      <c r="E61" s="11"/>
      <c r="F61" s="11"/>
      <c r="G61" s="11"/>
      <c r="H61" s="53"/>
      <c r="I61" s="84"/>
      <c r="J61" s="42"/>
      <c r="K61" s="53"/>
    </row>
    <row r="62" spans="1:15" s="98" customFormat="1">
      <c r="A62" s="103"/>
      <c r="B62" s="102"/>
      <c r="C62" s="102"/>
      <c r="D62" s="102"/>
      <c r="E62" s="101"/>
      <c r="F62" s="121" t="s">
        <v>91</v>
      </c>
      <c r="G62" s="48" t="s">
        <v>90</v>
      </c>
      <c r="H62" s="137" t="s">
        <v>89</v>
      </c>
      <c r="I62" s="84"/>
      <c r="J62" s="42" t="s">
        <v>88</v>
      </c>
      <c r="K62" s="311">
        <v>0.1033</v>
      </c>
    </row>
    <row r="63" spans="1:15" ht="13.5" thickBot="1">
      <c r="A63" s="46"/>
      <c r="B63" s="136" t="s">
        <v>87</v>
      </c>
      <c r="C63" s="45"/>
      <c r="D63" s="45"/>
      <c r="E63" s="11"/>
      <c r="F63" s="135"/>
      <c r="G63" s="134"/>
      <c r="H63" s="133"/>
      <c r="I63" s="84"/>
      <c r="J63" s="312"/>
      <c r="K63" s="313"/>
    </row>
    <row r="64" spans="1:15" ht="14.25">
      <c r="A64" s="42"/>
      <c r="B64" s="11" t="s">
        <v>86</v>
      </c>
      <c r="C64" s="11"/>
      <c r="D64" s="11"/>
      <c r="E64" s="11"/>
      <c r="F64" s="314">
        <v>117135976.09999999</v>
      </c>
      <c r="G64" s="169">
        <f>-F64+H64</f>
        <v>-1787666.5899999887</v>
      </c>
      <c r="H64" s="315">
        <v>115348309.51000001</v>
      </c>
      <c r="I64" s="84"/>
      <c r="J64" s="11"/>
      <c r="K64" s="13"/>
    </row>
    <row r="65" spans="1:16">
      <c r="A65" s="42"/>
      <c r="B65" s="11" t="s">
        <v>85</v>
      </c>
      <c r="C65" s="11"/>
      <c r="D65" s="11"/>
      <c r="E65" s="11"/>
      <c r="F65" s="168">
        <v>0</v>
      </c>
      <c r="G65" s="169">
        <v>0</v>
      </c>
      <c r="H65" s="234">
        <v>0</v>
      </c>
      <c r="I65" s="84"/>
      <c r="J65" s="25"/>
      <c r="K65" s="11"/>
    </row>
    <row r="66" spans="1:16">
      <c r="A66" s="42"/>
      <c r="B66" s="11" t="s">
        <v>84</v>
      </c>
      <c r="C66" s="11"/>
      <c r="D66" s="11"/>
      <c r="E66" s="11"/>
      <c r="F66" s="314">
        <v>616763.98</v>
      </c>
      <c r="G66" s="169">
        <f>(-F66+H66)</f>
        <v>0</v>
      </c>
      <c r="H66" s="234">
        <f>+H47</f>
        <v>616763.98</v>
      </c>
      <c r="I66" s="84"/>
      <c r="J66" s="11"/>
      <c r="K66" s="11"/>
    </row>
    <row r="67" spans="1:16">
      <c r="A67" s="42"/>
      <c r="B67" s="11" t="s">
        <v>83</v>
      </c>
      <c r="C67" s="11"/>
      <c r="D67" s="11"/>
      <c r="E67" s="132"/>
      <c r="F67" s="316">
        <v>0</v>
      </c>
      <c r="G67" s="162"/>
      <c r="H67" s="317">
        <v>0</v>
      </c>
      <c r="I67" s="84"/>
    </row>
    <row r="68" spans="1:16" ht="13.5" thickBot="1">
      <c r="A68" s="42"/>
      <c r="B68" s="131" t="s">
        <v>82</v>
      </c>
      <c r="C68" s="11"/>
      <c r="D68" s="11"/>
      <c r="E68" s="11"/>
      <c r="F68" s="318">
        <v>117752740.08</v>
      </c>
      <c r="G68" s="12">
        <f>SUM(G64:G67)</f>
        <v>-1787666.5899999887</v>
      </c>
      <c r="H68" s="319">
        <f>SUM(H64:H67)</f>
        <v>115965073.49000001</v>
      </c>
      <c r="I68" s="84"/>
      <c r="J68" s="2"/>
    </row>
    <row r="69" spans="1:16" ht="15.75">
      <c r="A69" s="42"/>
      <c r="B69" s="11"/>
      <c r="C69" s="11"/>
      <c r="D69" s="11"/>
      <c r="E69" s="11"/>
      <c r="F69" s="320"/>
      <c r="G69" s="9"/>
      <c r="H69" s="281"/>
      <c r="I69" s="84"/>
      <c r="J69" s="22" t="s">
        <v>81</v>
      </c>
      <c r="K69" s="55"/>
      <c r="L69" s="55"/>
      <c r="M69" s="55"/>
      <c r="N69" s="55"/>
      <c r="O69" s="54"/>
    </row>
    <row r="70" spans="1:16" ht="6.75" customHeight="1">
      <c r="A70" s="42"/>
      <c r="B70" s="131"/>
      <c r="C70" s="11"/>
      <c r="D70" s="11"/>
      <c r="E70" s="11"/>
      <c r="F70" s="314"/>
      <c r="G70" s="9"/>
      <c r="H70" s="273"/>
      <c r="I70" s="84"/>
      <c r="J70" s="42"/>
      <c r="K70" s="11"/>
      <c r="L70" s="11"/>
      <c r="M70" s="11"/>
      <c r="N70" s="11"/>
      <c r="O70" s="53"/>
    </row>
    <row r="71" spans="1:16">
      <c r="A71" s="42"/>
      <c r="B71" s="131" t="s">
        <v>80</v>
      </c>
      <c r="C71" s="11"/>
      <c r="D71" s="11"/>
      <c r="E71" s="11"/>
      <c r="F71" s="314"/>
      <c r="G71" s="9"/>
      <c r="H71" s="273"/>
      <c r="I71" s="84"/>
      <c r="J71" s="51"/>
      <c r="K71" s="50"/>
      <c r="L71" s="121" t="s">
        <v>79</v>
      </c>
      <c r="M71" s="121" t="s">
        <v>78</v>
      </c>
      <c r="N71" s="121" t="s">
        <v>17</v>
      </c>
      <c r="O71" s="137" t="s">
        <v>77</v>
      </c>
    </row>
    <row r="72" spans="1:16">
      <c r="A72" s="42"/>
      <c r="B72" s="11" t="s">
        <v>76</v>
      </c>
      <c r="C72" s="11"/>
      <c r="D72" s="11"/>
      <c r="E72" s="11"/>
      <c r="F72" s="314">
        <v>82974043.879999995</v>
      </c>
      <c r="G72" s="9">
        <f>(-F72+H72)</f>
        <v>-1941380.3100000024</v>
      </c>
      <c r="H72" s="273">
        <f>+L21</f>
        <v>81032663.569999993</v>
      </c>
      <c r="I72" s="84"/>
      <c r="J72" s="42"/>
      <c r="K72" s="11"/>
      <c r="L72" s="321"/>
      <c r="M72" s="39"/>
      <c r="N72" s="322"/>
      <c r="O72" s="323"/>
    </row>
    <row r="73" spans="1:16">
      <c r="A73" s="42"/>
      <c r="B73" s="11" t="s">
        <v>75</v>
      </c>
      <c r="C73" s="11"/>
      <c r="D73" s="11"/>
      <c r="E73" s="132"/>
      <c r="F73" s="316">
        <v>0</v>
      </c>
      <c r="G73" s="217"/>
      <c r="H73" s="309">
        <v>0</v>
      </c>
      <c r="I73" s="84"/>
      <c r="J73" s="42" t="s">
        <v>74</v>
      </c>
      <c r="K73" s="11"/>
      <c r="L73" s="321">
        <v>112925760.72</v>
      </c>
      <c r="M73" s="39">
        <v>1</v>
      </c>
      <c r="N73" s="324">
        <v>21700</v>
      </c>
      <c r="O73" s="325">
        <v>596512.89</v>
      </c>
    </row>
    <row r="74" spans="1:16">
      <c r="A74" s="42"/>
      <c r="B74" s="131" t="s">
        <v>73</v>
      </c>
      <c r="C74" s="11"/>
      <c r="D74" s="11"/>
      <c r="E74" s="11"/>
      <c r="F74" s="320">
        <v>82974043.879999995</v>
      </c>
      <c r="G74" s="326">
        <f>SUM(G72:G73)</f>
        <v>-1941380.3100000024</v>
      </c>
      <c r="H74" s="310">
        <f>SUM(H72:H73)</f>
        <v>81032663.569999993</v>
      </c>
      <c r="I74" s="84"/>
      <c r="J74" s="42" t="s">
        <v>72</v>
      </c>
      <c r="K74" s="11"/>
      <c r="L74" s="321" t="s">
        <v>70</v>
      </c>
      <c r="M74" s="39">
        <v>0</v>
      </c>
      <c r="N74" s="322" t="s">
        <v>69</v>
      </c>
      <c r="O74" s="325" t="s">
        <v>68</v>
      </c>
    </row>
    <row r="75" spans="1:16">
      <c r="A75" s="42"/>
      <c r="B75" s="11"/>
      <c r="C75" s="11"/>
      <c r="D75" s="11"/>
      <c r="E75" s="11"/>
      <c r="F75" s="327"/>
      <c r="G75" s="145"/>
      <c r="H75" s="53"/>
      <c r="I75" s="84"/>
      <c r="J75" s="42" t="s">
        <v>71</v>
      </c>
      <c r="K75" s="11"/>
      <c r="L75" s="321" t="s">
        <v>70</v>
      </c>
      <c r="M75" s="39">
        <v>0</v>
      </c>
      <c r="N75" s="324" t="s">
        <v>69</v>
      </c>
      <c r="O75" s="325" t="s">
        <v>68</v>
      </c>
    </row>
    <row r="76" spans="1:16">
      <c r="A76" s="42"/>
      <c r="B76" s="11"/>
      <c r="C76" s="131"/>
      <c r="D76" s="131"/>
      <c r="E76" s="131"/>
      <c r="F76" s="328"/>
      <c r="G76" s="329"/>
      <c r="H76" s="330"/>
      <c r="I76" s="84"/>
      <c r="J76" s="331" t="s">
        <v>19</v>
      </c>
      <c r="K76" s="69"/>
      <c r="L76" s="67">
        <v>112925760.72</v>
      </c>
      <c r="M76" s="332"/>
      <c r="N76" s="333">
        <v>21700</v>
      </c>
      <c r="O76" s="334">
        <v>596512.89</v>
      </c>
      <c r="P76" s="2"/>
    </row>
    <row r="77" spans="1:16">
      <c r="A77" s="42"/>
      <c r="B77" s="11"/>
      <c r="C77" s="11"/>
      <c r="D77" s="11"/>
      <c r="E77" s="11"/>
      <c r="F77" s="327"/>
      <c r="G77" s="145"/>
      <c r="H77" s="53"/>
      <c r="I77" s="84"/>
      <c r="J77" s="89"/>
      <c r="K77" s="11"/>
      <c r="L77" s="11"/>
      <c r="M77" s="11"/>
      <c r="N77" s="11"/>
      <c r="O77" s="53"/>
    </row>
    <row r="78" spans="1:16" ht="13.5" thickBot="1">
      <c r="A78" s="42"/>
      <c r="B78" s="11" t="s">
        <v>67</v>
      </c>
      <c r="C78" s="11"/>
      <c r="D78" s="11"/>
      <c r="E78" s="11"/>
      <c r="F78" s="167">
        <v>1.4192</v>
      </c>
      <c r="G78" s="129"/>
      <c r="H78" s="128">
        <f>+H68/H72</f>
        <v>1.431090481060439</v>
      </c>
      <c r="I78" s="84"/>
      <c r="J78" s="17"/>
      <c r="K78" s="35"/>
      <c r="L78" s="35"/>
      <c r="M78" s="35"/>
      <c r="N78" s="35"/>
      <c r="O78" s="196"/>
    </row>
    <row r="79" spans="1:16">
      <c r="A79" s="42"/>
      <c r="C79" s="11"/>
      <c r="D79" s="11"/>
      <c r="E79" s="11"/>
      <c r="F79" s="130"/>
      <c r="G79" s="129"/>
      <c r="H79" s="128"/>
      <c r="I79" s="2"/>
      <c r="J79" s="11"/>
      <c r="K79" s="11"/>
      <c r="L79" s="11"/>
      <c r="M79" s="11"/>
      <c r="N79" s="11"/>
      <c r="O79" s="11"/>
    </row>
    <row r="80" spans="1:16">
      <c r="A80" s="71"/>
      <c r="B80" s="69"/>
      <c r="C80" s="69"/>
      <c r="D80" s="69"/>
      <c r="E80" s="69"/>
      <c r="F80" s="127"/>
      <c r="G80" s="126"/>
      <c r="H80" s="125"/>
      <c r="I80" s="2"/>
    </row>
    <row r="81" spans="1:15" s="56" customFormat="1">
      <c r="A81" s="63" t="s">
        <v>66</v>
      </c>
      <c r="B81" s="62"/>
      <c r="C81" s="62"/>
      <c r="D81" s="62"/>
      <c r="E81" s="62"/>
      <c r="F81" s="25"/>
      <c r="G81" s="62"/>
      <c r="H81" s="60"/>
      <c r="I81" s="1"/>
    </row>
    <row r="82" spans="1:15" s="56" customFormat="1" ht="12" thickBot="1">
      <c r="A82" s="59"/>
      <c r="B82" s="58"/>
      <c r="C82" s="58"/>
      <c r="D82" s="58"/>
      <c r="E82" s="58"/>
      <c r="F82" s="58"/>
      <c r="G82" s="58"/>
      <c r="H82" s="57"/>
    </row>
    <row r="83" spans="1:15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5" ht="15.75">
      <c r="A84" s="124" t="str">
        <f>+D4&amp;" - "&amp;D5</f>
        <v>Edsouth Services - Indenture No. 2, LLC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5" ht="12.75" customHeight="1" thickBo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5" ht="15.75">
      <c r="A86" s="22" t="s">
        <v>65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4"/>
    </row>
    <row r="87" spans="1:15" ht="6.75" customHeight="1">
      <c r="A87" s="4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53"/>
    </row>
    <row r="88" spans="1:15" s="98" customFormat="1">
      <c r="A88" s="103"/>
      <c r="B88" s="102"/>
      <c r="C88" s="102"/>
      <c r="D88" s="102"/>
      <c r="E88" s="101"/>
      <c r="F88" s="376" t="s">
        <v>17</v>
      </c>
      <c r="G88" s="376"/>
      <c r="H88" s="123" t="s">
        <v>64</v>
      </c>
      <c r="I88" s="122"/>
      <c r="J88" s="376" t="s">
        <v>36</v>
      </c>
      <c r="K88" s="376"/>
      <c r="L88" s="376" t="s">
        <v>26</v>
      </c>
      <c r="M88" s="376"/>
      <c r="N88" s="376" t="s">
        <v>25</v>
      </c>
      <c r="O88" s="377"/>
    </row>
    <row r="89" spans="1:15" s="98" customFormat="1">
      <c r="A89" s="103"/>
      <c r="B89" s="102"/>
      <c r="C89" s="102"/>
      <c r="D89" s="102"/>
      <c r="E89" s="101"/>
      <c r="F89" s="121" t="s">
        <v>13</v>
      </c>
      <c r="G89" s="121" t="s">
        <v>12</v>
      </c>
      <c r="H89" s="100" t="s">
        <v>13</v>
      </c>
      <c r="I89" s="99" t="s">
        <v>12</v>
      </c>
      <c r="J89" s="121" t="s">
        <v>13</v>
      </c>
      <c r="K89" s="121" t="s">
        <v>12</v>
      </c>
      <c r="L89" s="121" t="s">
        <v>13</v>
      </c>
      <c r="M89" s="121" t="s">
        <v>12</v>
      </c>
      <c r="N89" s="121" t="s">
        <v>13</v>
      </c>
      <c r="O89" s="120" t="s">
        <v>12</v>
      </c>
    </row>
    <row r="90" spans="1:15">
      <c r="A90" s="107" t="s">
        <v>63</v>
      </c>
      <c r="B90" s="11" t="s">
        <v>63</v>
      </c>
      <c r="C90" s="11"/>
      <c r="D90" s="11"/>
      <c r="E90" s="11"/>
      <c r="F90" s="41">
        <v>54</v>
      </c>
      <c r="G90" s="41">
        <v>57</v>
      </c>
      <c r="H90" s="43">
        <v>295719.05</v>
      </c>
      <c r="I90" s="43">
        <v>305109.88</v>
      </c>
      <c r="J90" s="39">
        <v>2.5999999999999999E-3</v>
      </c>
      <c r="K90" s="119">
        <v>2.7000000000000001E-3</v>
      </c>
      <c r="L90" s="118">
        <v>6.71</v>
      </c>
      <c r="M90" s="118">
        <v>6.71</v>
      </c>
      <c r="N90" s="118">
        <v>119.99</v>
      </c>
      <c r="O90" s="74">
        <v>120</v>
      </c>
    </row>
    <row r="91" spans="1:15">
      <c r="A91" s="107" t="s">
        <v>62</v>
      </c>
      <c r="B91" s="11" t="s">
        <v>62</v>
      </c>
      <c r="C91" s="11"/>
      <c r="D91" s="11"/>
      <c r="E91" s="11"/>
      <c r="F91" s="41">
        <v>17</v>
      </c>
      <c r="G91" s="41">
        <v>9</v>
      </c>
      <c r="H91" s="43">
        <v>59033.65</v>
      </c>
      <c r="I91" s="43">
        <v>26672.23</v>
      </c>
      <c r="J91" s="39">
        <v>5.0000000000000001E-4</v>
      </c>
      <c r="K91" s="39">
        <v>2.0000000000000001E-4</v>
      </c>
      <c r="L91" s="73">
        <v>6.8</v>
      </c>
      <c r="M91" s="73">
        <v>6.8</v>
      </c>
      <c r="N91" s="73">
        <v>119.78</v>
      </c>
      <c r="O91" s="72">
        <v>120</v>
      </c>
    </row>
    <row r="92" spans="1:15">
      <c r="A92" s="107" t="s">
        <v>61</v>
      </c>
      <c r="B92" s="11" t="s">
        <v>61</v>
      </c>
      <c r="C92" s="11"/>
      <c r="D92" s="11"/>
      <c r="E92" s="11"/>
      <c r="F92" s="41"/>
      <c r="G92" s="41"/>
      <c r="H92" s="43"/>
      <c r="I92" s="43"/>
      <c r="J92" s="39"/>
      <c r="K92" s="39"/>
      <c r="L92" s="73"/>
      <c r="M92" s="73"/>
      <c r="N92" s="73"/>
      <c r="O92" s="72"/>
    </row>
    <row r="93" spans="1:15">
      <c r="A93" s="107" t="str">
        <f t="shared" ref="A93:A99" si="1">+$B$92&amp;B93</f>
        <v>RepaymentCurrent</v>
      </c>
      <c r="B93" s="11" t="s">
        <v>60</v>
      </c>
      <c r="C93" s="11"/>
      <c r="D93" s="11"/>
      <c r="E93" s="11"/>
      <c r="F93" s="41">
        <v>16137</v>
      </c>
      <c r="G93" s="41">
        <v>15683</v>
      </c>
      <c r="H93" s="43">
        <v>81441386</v>
      </c>
      <c r="I93" s="43">
        <v>79895834.010000005</v>
      </c>
      <c r="J93" s="39">
        <v>0.70940000000000003</v>
      </c>
      <c r="K93" s="39">
        <v>0.70750000000000002</v>
      </c>
      <c r="L93" s="73">
        <v>5.78</v>
      </c>
      <c r="M93" s="73">
        <v>5.77</v>
      </c>
      <c r="N93" s="73">
        <v>144.27000000000001</v>
      </c>
      <c r="O93" s="72">
        <v>144.97</v>
      </c>
    </row>
    <row r="94" spans="1:15">
      <c r="A94" s="107" t="str">
        <f t="shared" si="1"/>
        <v>Repayment31-60 Days Delinquent</v>
      </c>
      <c r="B94" s="117" t="s">
        <v>59</v>
      </c>
      <c r="C94" s="11"/>
      <c r="D94" s="11"/>
      <c r="E94" s="11"/>
      <c r="F94" s="41">
        <v>558</v>
      </c>
      <c r="G94" s="41">
        <v>639</v>
      </c>
      <c r="H94" s="43">
        <v>2628744.8199999998</v>
      </c>
      <c r="I94" s="43">
        <v>3536944.31</v>
      </c>
      <c r="J94" s="39">
        <v>2.29E-2</v>
      </c>
      <c r="K94" s="39">
        <v>3.1300000000000001E-2</v>
      </c>
      <c r="L94" s="73">
        <v>5.72</v>
      </c>
      <c r="M94" s="73">
        <v>5.57</v>
      </c>
      <c r="N94" s="73">
        <v>141.61000000000001</v>
      </c>
      <c r="O94" s="72">
        <v>146</v>
      </c>
    </row>
    <row r="95" spans="1:15">
      <c r="A95" s="107" t="str">
        <f t="shared" si="1"/>
        <v>Repayment61-90 Days Delinquent</v>
      </c>
      <c r="B95" s="117" t="s">
        <v>58</v>
      </c>
      <c r="C95" s="11"/>
      <c r="D95" s="11"/>
      <c r="E95" s="11"/>
      <c r="F95" s="41">
        <v>404</v>
      </c>
      <c r="G95" s="41">
        <v>382</v>
      </c>
      <c r="H95" s="43">
        <v>2169624.5099999998</v>
      </c>
      <c r="I95" s="43">
        <v>1726345.18</v>
      </c>
      <c r="J95" s="39">
        <v>1.89E-2</v>
      </c>
      <c r="K95" s="39">
        <v>1.5299999999999999E-2</v>
      </c>
      <c r="L95" s="73">
        <v>5.62</v>
      </c>
      <c r="M95" s="73">
        <v>5.68</v>
      </c>
      <c r="N95" s="73">
        <v>146.47999999999999</v>
      </c>
      <c r="O95" s="72">
        <v>143.22</v>
      </c>
    </row>
    <row r="96" spans="1:15">
      <c r="A96" s="107" t="str">
        <f t="shared" si="1"/>
        <v>Repayment91-120 Days Delinquent</v>
      </c>
      <c r="B96" s="117" t="s">
        <v>57</v>
      </c>
      <c r="C96" s="11"/>
      <c r="D96" s="11"/>
      <c r="E96" s="11"/>
      <c r="F96" s="41">
        <v>311</v>
      </c>
      <c r="G96" s="41">
        <v>265</v>
      </c>
      <c r="H96" s="43">
        <v>1570183.13</v>
      </c>
      <c r="I96" s="43">
        <v>1462899.93</v>
      </c>
      <c r="J96" s="39">
        <v>1.37E-2</v>
      </c>
      <c r="K96" s="39">
        <v>1.2999999999999999E-2</v>
      </c>
      <c r="L96" s="73">
        <v>5.44</v>
      </c>
      <c r="M96" s="73">
        <v>5.98</v>
      </c>
      <c r="N96" s="73">
        <v>135.87</v>
      </c>
      <c r="O96" s="72">
        <v>151.65</v>
      </c>
    </row>
    <row r="97" spans="1:25">
      <c r="A97" s="107" t="str">
        <f t="shared" si="1"/>
        <v>Repayment121-180 Days Delinquent</v>
      </c>
      <c r="B97" s="117" t="s">
        <v>56</v>
      </c>
      <c r="C97" s="11"/>
      <c r="D97" s="11"/>
      <c r="E97" s="11"/>
      <c r="F97" s="41">
        <v>342</v>
      </c>
      <c r="G97" s="41">
        <v>387</v>
      </c>
      <c r="H97" s="43">
        <v>1949931.04</v>
      </c>
      <c r="I97" s="43">
        <v>2265118.92</v>
      </c>
      <c r="J97" s="39">
        <v>1.7000000000000001E-2</v>
      </c>
      <c r="K97" s="39">
        <v>2.01E-2</v>
      </c>
      <c r="L97" s="73">
        <v>5.5</v>
      </c>
      <c r="M97" s="73">
        <v>5.66</v>
      </c>
      <c r="N97" s="73">
        <v>155.61000000000001</v>
      </c>
      <c r="O97" s="72">
        <v>145.08000000000001</v>
      </c>
    </row>
    <row r="98" spans="1:25">
      <c r="A98" s="107" t="str">
        <f t="shared" si="1"/>
        <v>Repayment181-270 Days Delinquent</v>
      </c>
      <c r="B98" s="117" t="s">
        <v>55</v>
      </c>
      <c r="C98" s="11"/>
      <c r="D98" s="11"/>
      <c r="E98" s="11"/>
      <c r="F98" s="41">
        <v>286</v>
      </c>
      <c r="G98" s="41">
        <v>276</v>
      </c>
      <c r="H98" s="43">
        <v>1632101.17</v>
      </c>
      <c r="I98" s="43">
        <v>1625235.11</v>
      </c>
      <c r="J98" s="39">
        <v>1.4200000000000001E-2</v>
      </c>
      <c r="K98" s="39">
        <v>1.44E-2</v>
      </c>
      <c r="L98" s="73">
        <v>5.31</v>
      </c>
      <c r="M98" s="73">
        <v>5.28</v>
      </c>
      <c r="N98" s="73">
        <v>158.47</v>
      </c>
      <c r="O98" s="72">
        <v>179.48</v>
      </c>
    </row>
    <row r="99" spans="1:25">
      <c r="A99" s="107" t="str">
        <f t="shared" si="1"/>
        <v>Repayment271+ Days Delinquent</v>
      </c>
      <c r="B99" s="117" t="s">
        <v>54</v>
      </c>
      <c r="C99" s="11"/>
      <c r="D99" s="11"/>
      <c r="E99" s="11"/>
      <c r="F99" s="41">
        <v>96</v>
      </c>
      <c r="G99" s="41">
        <v>98</v>
      </c>
      <c r="H99" s="43">
        <v>688021.45</v>
      </c>
      <c r="I99" s="43">
        <v>713613.42</v>
      </c>
      <c r="J99" s="39">
        <v>6.0000000000000001E-3</v>
      </c>
      <c r="K99" s="39">
        <v>6.3E-3</v>
      </c>
      <c r="L99" s="73">
        <v>5.41</v>
      </c>
      <c r="M99" s="73">
        <v>5.05</v>
      </c>
      <c r="N99" s="73">
        <v>149.77000000000001</v>
      </c>
      <c r="O99" s="72">
        <v>174.43</v>
      </c>
    </row>
    <row r="100" spans="1:25">
      <c r="A100" s="116" t="s">
        <v>53</v>
      </c>
      <c r="B100" s="115" t="s">
        <v>53</v>
      </c>
      <c r="C100" s="115"/>
      <c r="D100" s="115"/>
      <c r="E100" s="115"/>
      <c r="F100" s="114">
        <v>18134</v>
      </c>
      <c r="G100" s="114">
        <v>17730</v>
      </c>
      <c r="H100" s="113">
        <v>92079992.120000005</v>
      </c>
      <c r="I100" s="113">
        <v>91225990.879999995</v>
      </c>
      <c r="J100" s="112">
        <v>0.80210000000000004</v>
      </c>
      <c r="K100" s="112">
        <v>0.80779999999999996</v>
      </c>
      <c r="L100" s="111">
        <v>5.76</v>
      </c>
      <c r="M100" s="111">
        <v>5.74</v>
      </c>
      <c r="N100" s="111">
        <v>144.63</v>
      </c>
      <c r="O100" s="110">
        <v>145.93</v>
      </c>
    </row>
    <row r="101" spans="1:25">
      <c r="A101" s="107" t="s">
        <v>52</v>
      </c>
      <c r="B101" s="11" t="s">
        <v>52</v>
      </c>
      <c r="C101" s="11"/>
      <c r="D101" s="11"/>
      <c r="E101" s="11"/>
      <c r="F101" s="41">
        <v>2008</v>
      </c>
      <c r="G101" s="41">
        <v>1879</v>
      </c>
      <c r="H101" s="43">
        <v>13176672.77</v>
      </c>
      <c r="I101" s="43">
        <v>12037010.220000001</v>
      </c>
      <c r="J101" s="39">
        <v>0.1148</v>
      </c>
      <c r="K101" s="39">
        <v>0.1066</v>
      </c>
      <c r="L101" s="73">
        <v>5.63</v>
      </c>
      <c r="M101" s="73">
        <v>5.59</v>
      </c>
      <c r="N101" s="73">
        <v>160.22</v>
      </c>
      <c r="O101" s="72">
        <v>151.09</v>
      </c>
    </row>
    <row r="102" spans="1:25">
      <c r="A102" s="107" t="s">
        <v>51</v>
      </c>
      <c r="B102" s="11" t="s">
        <v>51</v>
      </c>
      <c r="C102" s="11"/>
      <c r="D102" s="11"/>
      <c r="E102" s="11"/>
      <c r="F102" s="41">
        <v>1873</v>
      </c>
      <c r="G102" s="41">
        <v>1920</v>
      </c>
      <c r="H102" s="43">
        <v>8236250.0499999998</v>
      </c>
      <c r="I102" s="43">
        <v>8653902.4100000001</v>
      </c>
      <c r="J102" s="39">
        <v>7.17E-2</v>
      </c>
      <c r="K102" s="39">
        <v>7.6600000000000001E-2</v>
      </c>
      <c r="L102" s="73">
        <v>5.68</v>
      </c>
      <c r="M102" s="73">
        <v>5.76</v>
      </c>
      <c r="N102" s="73">
        <v>132.52000000000001</v>
      </c>
      <c r="O102" s="72">
        <v>138.94</v>
      </c>
    </row>
    <row r="103" spans="1:25">
      <c r="A103" s="107" t="s">
        <v>50</v>
      </c>
      <c r="B103" s="11" t="s">
        <v>50</v>
      </c>
      <c r="C103" s="11"/>
      <c r="D103" s="11"/>
      <c r="E103" s="11"/>
      <c r="F103" s="41">
        <v>160</v>
      </c>
      <c r="G103" s="41">
        <v>100</v>
      </c>
      <c r="H103" s="43">
        <v>852749.53</v>
      </c>
      <c r="I103" s="43">
        <v>596512.89</v>
      </c>
      <c r="J103" s="39">
        <v>7.4000000000000003E-3</v>
      </c>
      <c r="K103" s="39">
        <v>5.3E-3</v>
      </c>
      <c r="L103" s="73">
        <v>5.49</v>
      </c>
      <c r="M103" s="73">
        <v>5.88</v>
      </c>
      <c r="N103" s="73">
        <v>125.87</v>
      </c>
      <c r="O103" s="72">
        <v>126.78</v>
      </c>
      <c r="P103" s="109"/>
      <c r="Q103" s="109"/>
      <c r="R103" s="109"/>
      <c r="S103" s="109"/>
      <c r="T103" s="108"/>
      <c r="U103" s="108"/>
      <c r="V103" s="2"/>
      <c r="W103" s="2"/>
      <c r="X103" s="2"/>
      <c r="Y103" s="2"/>
    </row>
    <row r="104" spans="1:25">
      <c r="A104" s="107" t="s">
        <v>49</v>
      </c>
      <c r="B104" s="11" t="s">
        <v>49</v>
      </c>
      <c r="C104" s="11"/>
      <c r="D104" s="11"/>
      <c r="E104" s="11"/>
      <c r="F104" s="41">
        <v>7</v>
      </c>
      <c r="G104" s="41">
        <v>5</v>
      </c>
      <c r="H104" s="43">
        <v>96756.479999999996</v>
      </c>
      <c r="I104" s="43">
        <v>80562.210000000006</v>
      </c>
      <c r="J104" s="39">
        <v>8.0000000000000004E-4</v>
      </c>
      <c r="K104" s="39">
        <v>6.9999999999999999E-4</v>
      </c>
      <c r="L104" s="73">
        <v>7.01</v>
      </c>
      <c r="M104" s="73">
        <v>7.27</v>
      </c>
      <c r="N104" s="73">
        <v>149.24</v>
      </c>
      <c r="O104" s="72">
        <v>154.55000000000001</v>
      </c>
    </row>
    <row r="105" spans="1:25">
      <c r="A105" s="71"/>
      <c r="B105" s="70" t="s">
        <v>19</v>
      </c>
      <c r="C105" s="69"/>
      <c r="D105" s="69"/>
      <c r="E105" s="94"/>
      <c r="F105" s="106">
        <v>22253</v>
      </c>
      <c r="G105" s="106">
        <v>21700</v>
      </c>
      <c r="H105" s="67">
        <v>114797173.65000001</v>
      </c>
      <c r="I105" s="67">
        <v>112925760.72</v>
      </c>
      <c r="J105" s="66"/>
      <c r="K105" s="66"/>
      <c r="L105" s="65">
        <v>5.74</v>
      </c>
      <c r="M105" s="65">
        <v>5.73</v>
      </c>
      <c r="N105" s="65">
        <v>145.34</v>
      </c>
      <c r="O105" s="64">
        <v>145.78</v>
      </c>
      <c r="R105" s="105"/>
      <c r="S105" s="105"/>
      <c r="T105" s="11"/>
      <c r="U105" s="11"/>
      <c r="V105" s="11"/>
      <c r="W105" s="11"/>
      <c r="X105" s="11"/>
    </row>
    <row r="106" spans="1:25" s="56" customFormat="1" ht="11.25">
      <c r="A106" s="63"/>
      <c r="B106" s="62"/>
      <c r="C106" s="62"/>
      <c r="D106" s="62"/>
      <c r="E106" s="62"/>
      <c r="F106" s="62"/>
      <c r="G106" s="62"/>
      <c r="H106" s="62"/>
      <c r="I106" s="62"/>
      <c r="J106" s="61"/>
      <c r="K106" s="61"/>
      <c r="L106" s="88"/>
      <c r="M106" s="88"/>
      <c r="N106" s="88"/>
      <c r="O106" s="104"/>
    </row>
    <row r="107" spans="1:25" s="56" customFormat="1" ht="12" thickBot="1">
      <c r="A107" s="59"/>
      <c r="B107" s="58"/>
      <c r="C107" s="58"/>
      <c r="D107" s="58"/>
      <c r="E107" s="58"/>
      <c r="F107" s="58"/>
      <c r="G107" s="58"/>
      <c r="H107" s="58"/>
      <c r="I107" s="58"/>
      <c r="J107" s="91"/>
      <c r="K107" s="91"/>
      <c r="L107" s="86"/>
      <c r="M107" s="86"/>
      <c r="N107" s="86"/>
      <c r="O107" s="85"/>
    </row>
    <row r="108" spans="1:25" ht="12.75" customHeight="1" thickBot="1">
      <c r="A108" s="35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81"/>
      <c r="M108" s="81"/>
      <c r="N108" s="84"/>
      <c r="O108" s="84"/>
    </row>
    <row r="109" spans="1:25" ht="15.75">
      <c r="A109" s="22" t="s">
        <v>48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83"/>
      <c r="M109" s="83"/>
      <c r="N109" s="83"/>
      <c r="O109" s="82"/>
    </row>
    <row r="110" spans="1:25" ht="6.75" customHeight="1">
      <c r="A110" s="4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81"/>
      <c r="M110" s="81"/>
      <c r="N110" s="81"/>
      <c r="O110" s="80"/>
    </row>
    <row r="111" spans="1:25" s="98" customFormat="1">
      <c r="A111" s="103"/>
      <c r="B111" s="102"/>
      <c r="C111" s="102"/>
      <c r="D111" s="102"/>
      <c r="E111" s="101"/>
      <c r="F111" s="52" t="s">
        <v>17</v>
      </c>
      <c r="G111" s="48"/>
      <c r="H111" s="52" t="s">
        <v>16</v>
      </c>
      <c r="I111" s="48"/>
      <c r="J111" s="52" t="s">
        <v>36</v>
      </c>
      <c r="K111" s="48"/>
      <c r="L111" s="78" t="s">
        <v>26</v>
      </c>
      <c r="M111" s="79"/>
      <c r="N111" s="78" t="s">
        <v>25</v>
      </c>
      <c r="O111" s="77"/>
    </row>
    <row r="112" spans="1:25" s="98" customFormat="1">
      <c r="A112" s="103"/>
      <c r="B112" s="102"/>
      <c r="C112" s="102"/>
      <c r="D112" s="102"/>
      <c r="E112" s="101"/>
      <c r="F112" s="121" t="s">
        <v>13</v>
      </c>
      <c r="G112" s="121" t="s">
        <v>12</v>
      </c>
      <c r="H112" s="100" t="s">
        <v>47</v>
      </c>
      <c r="I112" s="99" t="s">
        <v>46</v>
      </c>
      <c r="J112" s="121" t="s">
        <v>13</v>
      </c>
      <c r="K112" s="121" t="s">
        <v>12</v>
      </c>
      <c r="L112" s="76" t="s">
        <v>13</v>
      </c>
      <c r="M112" s="76" t="s">
        <v>12</v>
      </c>
      <c r="N112" s="76" t="s">
        <v>13</v>
      </c>
      <c r="O112" s="75" t="s">
        <v>12</v>
      </c>
    </row>
    <row r="113" spans="1:15">
      <c r="A113" s="42"/>
      <c r="B113" s="11" t="s">
        <v>45</v>
      </c>
      <c r="C113" s="11"/>
      <c r="D113" s="11"/>
      <c r="E113" s="11"/>
      <c r="F113" s="41">
        <v>16137</v>
      </c>
      <c r="G113" s="41">
        <v>15683</v>
      </c>
      <c r="H113" s="43">
        <v>81441386</v>
      </c>
      <c r="I113" s="97">
        <v>79895834.010000005</v>
      </c>
      <c r="J113" s="39">
        <v>0.88449999999999995</v>
      </c>
      <c r="K113" s="39">
        <v>0.87580000000000002</v>
      </c>
      <c r="L113" s="73">
        <v>5.78</v>
      </c>
      <c r="M113" s="73">
        <v>5.77</v>
      </c>
      <c r="N113" s="73">
        <v>144.27000000000001</v>
      </c>
      <c r="O113" s="74">
        <v>144.97</v>
      </c>
    </row>
    <row r="114" spans="1:15">
      <c r="A114" s="42"/>
      <c r="B114" s="11" t="s">
        <v>44</v>
      </c>
      <c r="C114" s="11"/>
      <c r="D114" s="11"/>
      <c r="E114" s="11"/>
      <c r="F114" s="41">
        <v>558</v>
      </c>
      <c r="G114" s="41">
        <v>639</v>
      </c>
      <c r="H114" s="43">
        <v>2628744.8199999998</v>
      </c>
      <c r="I114" s="95">
        <v>3536944.31</v>
      </c>
      <c r="J114" s="39">
        <v>2.8500000000000001E-2</v>
      </c>
      <c r="K114" s="39">
        <v>3.8800000000000001E-2</v>
      </c>
      <c r="L114" s="73">
        <v>5.72</v>
      </c>
      <c r="M114" s="73">
        <v>5.57</v>
      </c>
      <c r="N114" s="73">
        <v>141.61000000000001</v>
      </c>
      <c r="O114" s="72">
        <v>146</v>
      </c>
    </row>
    <row r="115" spans="1:15">
      <c r="A115" s="42"/>
      <c r="B115" s="11" t="s">
        <v>43</v>
      </c>
      <c r="C115" s="11"/>
      <c r="D115" s="11"/>
      <c r="E115" s="11"/>
      <c r="F115" s="41">
        <v>404</v>
      </c>
      <c r="G115" s="41">
        <v>382</v>
      </c>
      <c r="H115" s="43">
        <v>2169624.5099999998</v>
      </c>
      <c r="I115" s="95">
        <v>1726345.18</v>
      </c>
      <c r="J115" s="39">
        <v>2.3599999999999999E-2</v>
      </c>
      <c r="K115" s="39">
        <v>1.89E-2</v>
      </c>
      <c r="L115" s="73">
        <v>5.62</v>
      </c>
      <c r="M115" s="73">
        <v>5.68</v>
      </c>
      <c r="N115" s="73">
        <v>146.47999999999999</v>
      </c>
      <c r="O115" s="72">
        <v>143.22</v>
      </c>
    </row>
    <row r="116" spans="1:15">
      <c r="A116" s="42"/>
      <c r="B116" s="11" t="s">
        <v>42</v>
      </c>
      <c r="C116" s="11"/>
      <c r="D116" s="11"/>
      <c r="E116" s="11"/>
      <c r="F116" s="41">
        <v>311</v>
      </c>
      <c r="G116" s="41">
        <v>265</v>
      </c>
      <c r="H116" s="43">
        <v>1570183.13</v>
      </c>
      <c r="I116" s="95">
        <v>1462899.93</v>
      </c>
      <c r="J116" s="39">
        <v>1.7100000000000001E-2</v>
      </c>
      <c r="K116" s="39">
        <v>1.6E-2</v>
      </c>
      <c r="L116" s="73">
        <v>5.44</v>
      </c>
      <c r="M116" s="73">
        <v>5.98</v>
      </c>
      <c r="N116" s="73">
        <v>135.87</v>
      </c>
      <c r="O116" s="72">
        <v>151.65</v>
      </c>
    </row>
    <row r="117" spans="1:15">
      <c r="A117" s="42"/>
      <c r="B117" s="11" t="s">
        <v>41</v>
      </c>
      <c r="C117" s="11"/>
      <c r="D117" s="11"/>
      <c r="E117" s="11"/>
      <c r="F117" s="41">
        <v>342</v>
      </c>
      <c r="G117" s="41">
        <v>387</v>
      </c>
      <c r="H117" s="43">
        <v>1949931.04</v>
      </c>
      <c r="I117" s="95">
        <v>2265118.92</v>
      </c>
      <c r="J117" s="39">
        <v>2.12E-2</v>
      </c>
      <c r="K117" s="39">
        <v>2.4799999999999999E-2</v>
      </c>
      <c r="L117" s="73">
        <v>5.5</v>
      </c>
      <c r="M117" s="73">
        <v>5.66</v>
      </c>
      <c r="N117" s="73">
        <v>155.61000000000001</v>
      </c>
      <c r="O117" s="72">
        <v>145.08000000000001</v>
      </c>
    </row>
    <row r="118" spans="1:15">
      <c r="A118" s="42"/>
      <c r="B118" s="11" t="s">
        <v>40</v>
      </c>
      <c r="C118" s="11"/>
      <c r="D118" s="11"/>
      <c r="E118" s="11"/>
      <c r="F118" s="41">
        <v>286</v>
      </c>
      <c r="G118" s="41">
        <v>276</v>
      </c>
      <c r="H118" s="43">
        <v>1632101.17</v>
      </c>
      <c r="I118" s="95">
        <v>1625235.11</v>
      </c>
      <c r="J118" s="39">
        <v>1.77E-2</v>
      </c>
      <c r="K118" s="39">
        <v>1.78E-2</v>
      </c>
      <c r="L118" s="73">
        <v>5.31</v>
      </c>
      <c r="M118" s="96">
        <v>5.28</v>
      </c>
      <c r="N118" s="73">
        <v>158.47</v>
      </c>
      <c r="O118" s="72">
        <v>179.48</v>
      </c>
    </row>
    <row r="119" spans="1:15">
      <c r="A119" s="42"/>
      <c r="B119" s="11" t="s">
        <v>39</v>
      </c>
      <c r="C119" s="11"/>
      <c r="D119" s="11"/>
      <c r="E119" s="11"/>
      <c r="F119" s="41">
        <v>96</v>
      </c>
      <c r="G119" s="41">
        <v>98</v>
      </c>
      <c r="H119" s="43">
        <v>688021.45</v>
      </c>
      <c r="I119" s="95">
        <v>713613.42</v>
      </c>
      <c r="J119" s="39">
        <v>7.4999999999999997E-3</v>
      </c>
      <c r="K119" s="39">
        <v>7.7999999999999996E-3</v>
      </c>
      <c r="L119" s="73">
        <v>5.41</v>
      </c>
      <c r="M119" s="73">
        <v>5.05</v>
      </c>
      <c r="N119" s="73">
        <v>149.77000000000001</v>
      </c>
      <c r="O119" s="72">
        <v>174.43</v>
      </c>
    </row>
    <row r="120" spans="1:15">
      <c r="A120" s="71"/>
      <c r="B120" s="70" t="s">
        <v>38</v>
      </c>
      <c r="C120" s="69"/>
      <c r="D120" s="69"/>
      <c r="E120" s="94"/>
      <c r="F120" s="68">
        <v>18134</v>
      </c>
      <c r="G120" s="68">
        <v>17730</v>
      </c>
      <c r="H120" s="67">
        <v>92079992.120000005</v>
      </c>
      <c r="I120" s="67">
        <v>91225990.879999995</v>
      </c>
      <c r="J120" s="66"/>
      <c r="K120" s="66"/>
      <c r="L120" s="65">
        <v>5.76</v>
      </c>
      <c r="M120" s="90">
        <v>5.74</v>
      </c>
      <c r="N120" s="65">
        <v>144.63</v>
      </c>
      <c r="O120" s="64">
        <v>145.93</v>
      </c>
    </row>
    <row r="121" spans="1:15" s="56" customFormat="1" ht="11.25">
      <c r="A121" s="89"/>
      <c r="B121" s="25"/>
      <c r="C121" s="25"/>
      <c r="D121" s="25"/>
      <c r="E121" s="25"/>
      <c r="F121" s="25"/>
      <c r="G121" s="25"/>
      <c r="H121" s="25"/>
      <c r="I121" s="25"/>
      <c r="J121" s="93"/>
      <c r="K121" s="93"/>
      <c r="L121" s="92"/>
      <c r="M121" s="92"/>
      <c r="N121" s="92"/>
      <c r="O121" s="87"/>
    </row>
    <row r="122" spans="1:15" s="56" customFormat="1" ht="12" thickBot="1">
      <c r="A122" s="59"/>
      <c r="B122" s="58"/>
      <c r="C122" s="58"/>
      <c r="D122" s="58"/>
      <c r="E122" s="58"/>
      <c r="F122" s="58"/>
      <c r="G122" s="58"/>
      <c r="H122" s="58"/>
      <c r="I122" s="58"/>
      <c r="J122" s="91"/>
      <c r="K122" s="91"/>
      <c r="L122" s="86"/>
      <c r="M122" s="86"/>
      <c r="N122" s="86"/>
      <c r="O122" s="85"/>
    </row>
    <row r="123" spans="1:15" ht="12.75" customHeight="1" thickBot="1">
      <c r="A123" s="35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81"/>
      <c r="M123" s="81"/>
      <c r="N123" s="84"/>
      <c r="O123" s="84"/>
    </row>
    <row r="124" spans="1:15" ht="15.75">
      <c r="A124" s="22" t="s">
        <v>37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83"/>
      <c r="M124" s="83"/>
      <c r="N124" s="83"/>
      <c r="O124" s="82"/>
    </row>
    <row r="125" spans="1:15" ht="6.75" customHeight="1">
      <c r="A125" s="4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81"/>
      <c r="M125" s="81"/>
      <c r="N125" s="81"/>
      <c r="O125" s="80"/>
    </row>
    <row r="126" spans="1:15" ht="12.75" customHeight="1">
      <c r="A126" s="51"/>
      <c r="B126" s="50"/>
      <c r="C126" s="50"/>
      <c r="D126" s="50"/>
      <c r="E126" s="50"/>
      <c r="F126" s="52" t="s">
        <v>17</v>
      </c>
      <c r="G126" s="48"/>
      <c r="H126" s="52" t="s">
        <v>16</v>
      </c>
      <c r="I126" s="48"/>
      <c r="J126" s="52" t="s">
        <v>36</v>
      </c>
      <c r="K126" s="48"/>
      <c r="L126" s="78" t="s">
        <v>26</v>
      </c>
      <c r="M126" s="79"/>
      <c r="N126" s="78" t="s">
        <v>25</v>
      </c>
      <c r="O126" s="77"/>
    </row>
    <row r="127" spans="1:15">
      <c r="A127" s="51"/>
      <c r="B127" s="50"/>
      <c r="C127" s="50"/>
      <c r="D127" s="50"/>
      <c r="E127" s="50"/>
      <c r="F127" s="121" t="s">
        <v>13</v>
      </c>
      <c r="G127" s="121" t="s">
        <v>12</v>
      </c>
      <c r="H127" s="121" t="s">
        <v>13</v>
      </c>
      <c r="I127" s="48" t="s">
        <v>12</v>
      </c>
      <c r="J127" s="121" t="s">
        <v>13</v>
      </c>
      <c r="K127" s="121" t="s">
        <v>12</v>
      </c>
      <c r="L127" s="76" t="s">
        <v>13</v>
      </c>
      <c r="M127" s="76" t="s">
        <v>12</v>
      </c>
      <c r="N127" s="76" t="s">
        <v>13</v>
      </c>
      <c r="O127" s="75" t="s">
        <v>12</v>
      </c>
    </row>
    <row r="128" spans="1:15">
      <c r="A128" s="42"/>
      <c r="B128" s="11" t="s">
        <v>35</v>
      </c>
      <c r="C128" s="11"/>
      <c r="D128" s="11"/>
      <c r="E128" s="11"/>
      <c r="F128" s="41">
        <v>2466</v>
      </c>
      <c r="G128" s="41">
        <v>2406</v>
      </c>
      <c r="H128" s="40">
        <v>29180538.559999999</v>
      </c>
      <c r="I128" s="40">
        <v>28810958.739999998</v>
      </c>
      <c r="J128" s="39">
        <v>0.25419999999999998</v>
      </c>
      <c r="K128" s="39">
        <v>0.25509999999999999</v>
      </c>
      <c r="L128" s="73">
        <v>5.69</v>
      </c>
      <c r="M128" s="73">
        <v>5.68</v>
      </c>
      <c r="N128" s="73">
        <v>157.49</v>
      </c>
      <c r="O128" s="72">
        <v>157.41999999999999</v>
      </c>
    </row>
    <row r="129" spans="1:16">
      <c r="A129" s="42"/>
      <c r="B129" s="11" t="s">
        <v>34</v>
      </c>
      <c r="C129" s="11"/>
      <c r="D129" s="11"/>
      <c r="E129" s="11"/>
      <c r="F129" s="41">
        <v>2485</v>
      </c>
      <c r="G129" s="41">
        <v>2454</v>
      </c>
      <c r="H129" s="40">
        <v>34315532.100000001</v>
      </c>
      <c r="I129" s="40">
        <v>33982398.350000001</v>
      </c>
      <c r="J129" s="39">
        <v>0.2989</v>
      </c>
      <c r="K129" s="39">
        <v>0.3009</v>
      </c>
      <c r="L129" s="73">
        <v>5.93</v>
      </c>
      <c r="M129" s="73">
        <v>5.93</v>
      </c>
      <c r="N129" s="73">
        <v>181.99</v>
      </c>
      <c r="O129" s="72">
        <v>181.58</v>
      </c>
    </row>
    <row r="130" spans="1:16">
      <c r="A130" s="42"/>
      <c r="B130" s="11" t="s">
        <v>33</v>
      </c>
      <c r="C130" s="11"/>
      <c r="D130" s="11"/>
      <c r="E130" s="11"/>
      <c r="F130" s="41">
        <v>9942</v>
      </c>
      <c r="G130" s="41">
        <v>9656</v>
      </c>
      <c r="H130" s="40">
        <v>23346481.59</v>
      </c>
      <c r="I130" s="40">
        <v>22855582.23</v>
      </c>
      <c r="J130" s="39">
        <v>0.2034</v>
      </c>
      <c r="K130" s="39">
        <v>0.2024</v>
      </c>
      <c r="L130" s="73">
        <v>5.32</v>
      </c>
      <c r="M130" s="73">
        <v>5.31</v>
      </c>
      <c r="N130" s="73">
        <v>103.13</v>
      </c>
      <c r="O130" s="72">
        <v>104.11</v>
      </c>
    </row>
    <row r="131" spans="1:16">
      <c r="A131" s="42"/>
      <c r="B131" s="11" t="s">
        <v>32</v>
      </c>
      <c r="C131" s="11"/>
      <c r="D131" s="11"/>
      <c r="E131" s="11"/>
      <c r="F131" s="41">
        <v>6811</v>
      </c>
      <c r="G131" s="41">
        <v>6659</v>
      </c>
      <c r="H131" s="40">
        <v>23433798.93</v>
      </c>
      <c r="I131" s="40">
        <v>22869173.379999999</v>
      </c>
      <c r="J131" s="39">
        <v>0.2041</v>
      </c>
      <c r="K131" s="39">
        <v>0.20250000000000001</v>
      </c>
      <c r="L131" s="73">
        <v>5.59</v>
      </c>
      <c r="M131" s="73">
        <v>5.59</v>
      </c>
      <c r="N131" s="73">
        <v>119.09</v>
      </c>
      <c r="O131" s="72">
        <v>120.26</v>
      </c>
    </row>
    <row r="132" spans="1:16">
      <c r="A132" s="42"/>
      <c r="B132" s="11" t="s">
        <v>31</v>
      </c>
      <c r="C132" s="11"/>
      <c r="D132" s="11"/>
      <c r="E132" s="11"/>
      <c r="F132" s="41">
        <v>503</v>
      </c>
      <c r="G132" s="41">
        <v>479</v>
      </c>
      <c r="H132" s="40">
        <v>4356847.17</v>
      </c>
      <c r="I132" s="40">
        <v>4244523.6399999997</v>
      </c>
      <c r="J132" s="39">
        <v>3.7999999999999999E-2</v>
      </c>
      <c r="K132" s="39">
        <v>3.7600000000000001E-2</v>
      </c>
      <c r="L132" s="73">
        <v>7.64</v>
      </c>
      <c r="M132" s="73">
        <v>7.63</v>
      </c>
      <c r="N132" s="73">
        <v>144.19999999999999</v>
      </c>
      <c r="O132" s="72">
        <v>143.46</v>
      </c>
    </row>
    <row r="133" spans="1:16">
      <c r="A133" s="42"/>
      <c r="B133" s="11" t="s">
        <v>30</v>
      </c>
      <c r="C133" s="11"/>
      <c r="D133" s="11"/>
      <c r="E133" s="11"/>
      <c r="F133" s="41">
        <v>46</v>
      </c>
      <c r="G133" s="41">
        <v>46</v>
      </c>
      <c r="H133" s="40">
        <v>163975.29999999999</v>
      </c>
      <c r="I133" s="40">
        <v>163124.38</v>
      </c>
      <c r="J133" s="39">
        <v>1.4E-3</v>
      </c>
      <c r="K133" s="39">
        <v>1.4E-3</v>
      </c>
      <c r="L133" s="73">
        <v>4.3899999999999997</v>
      </c>
      <c r="M133" s="73">
        <v>4.3899999999999997</v>
      </c>
      <c r="N133" s="73">
        <v>104.73</v>
      </c>
      <c r="O133" s="72">
        <v>105.7</v>
      </c>
    </row>
    <row r="134" spans="1:16">
      <c r="A134" s="71"/>
      <c r="B134" s="70" t="s">
        <v>29</v>
      </c>
      <c r="C134" s="69"/>
      <c r="D134" s="69"/>
      <c r="E134" s="69"/>
      <c r="F134" s="68">
        <v>22253</v>
      </c>
      <c r="G134" s="68">
        <v>21700</v>
      </c>
      <c r="H134" s="67">
        <v>114797173.65000001</v>
      </c>
      <c r="I134" s="67">
        <v>112925760.72</v>
      </c>
      <c r="J134" s="66"/>
      <c r="K134" s="66"/>
      <c r="L134" s="65">
        <v>5.74</v>
      </c>
      <c r="M134" s="90">
        <v>5.73</v>
      </c>
      <c r="N134" s="65">
        <v>145.34</v>
      </c>
      <c r="O134" s="64">
        <v>145.78</v>
      </c>
    </row>
    <row r="135" spans="1:16" s="56" customFormat="1" ht="11.25">
      <c r="A135" s="89"/>
      <c r="B135" s="25"/>
      <c r="C135" s="25"/>
      <c r="D135" s="25"/>
      <c r="E135" s="25"/>
      <c r="F135" s="62"/>
      <c r="G135" s="62"/>
      <c r="H135" s="62"/>
      <c r="I135" s="62"/>
      <c r="J135" s="62"/>
      <c r="K135" s="62"/>
      <c r="L135" s="88"/>
      <c r="M135" s="88"/>
      <c r="N135" s="88"/>
      <c r="O135" s="87"/>
    </row>
    <row r="136" spans="1:16" s="56" customFormat="1" ht="12" thickBot="1">
      <c r="A136" s="59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86"/>
      <c r="M136" s="86"/>
      <c r="N136" s="86"/>
      <c r="O136" s="85"/>
    </row>
    <row r="137" spans="1:16" ht="13.5" thickBot="1">
      <c r="L137" s="84"/>
      <c r="M137" s="84"/>
      <c r="N137" s="84"/>
      <c r="O137" s="84"/>
    </row>
    <row r="138" spans="1:16" ht="15.75">
      <c r="A138" s="22" t="s">
        <v>28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83"/>
      <c r="M138" s="83"/>
      <c r="N138" s="83"/>
      <c r="O138" s="82"/>
    </row>
    <row r="139" spans="1:16" ht="6.75" customHeight="1">
      <c r="A139" s="42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81"/>
      <c r="M139" s="81"/>
      <c r="N139" s="81"/>
      <c r="O139" s="80"/>
    </row>
    <row r="140" spans="1:16" ht="12.75" customHeight="1">
      <c r="A140" s="51"/>
      <c r="B140" s="50"/>
      <c r="C140" s="50"/>
      <c r="D140" s="50"/>
      <c r="E140" s="50"/>
      <c r="F140" s="52" t="s">
        <v>17</v>
      </c>
      <c r="G140" s="48"/>
      <c r="H140" s="52" t="s">
        <v>16</v>
      </c>
      <c r="I140" s="48"/>
      <c r="J140" s="52" t="s">
        <v>27</v>
      </c>
      <c r="K140" s="48"/>
      <c r="L140" s="78" t="s">
        <v>26</v>
      </c>
      <c r="M140" s="79"/>
      <c r="N140" s="78" t="s">
        <v>25</v>
      </c>
      <c r="O140" s="77"/>
    </row>
    <row r="141" spans="1:16">
      <c r="A141" s="51"/>
      <c r="B141" s="50"/>
      <c r="C141" s="50"/>
      <c r="D141" s="50"/>
      <c r="E141" s="50"/>
      <c r="F141" s="121" t="s">
        <v>13</v>
      </c>
      <c r="G141" s="121" t="s">
        <v>12</v>
      </c>
      <c r="H141" s="121" t="s">
        <v>13</v>
      </c>
      <c r="I141" s="48" t="s">
        <v>12</v>
      </c>
      <c r="J141" s="121" t="s">
        <v>13</v>
      </c>
      <c r="K141" s="121" t="s">
        <v>12</v>
      </c>
      <c r="L141" s="76" t="s">
        <v>13</v>
      </c>
      <c r="M141" s="76" t="s">
        <v>12</v>
      </c>
      <c r="N141" s="76" t="s">
        <v>13</v>
      </c>
      <c r="O141" s="75" t="s">
        <v>12</v>
      </c>
    </row>
    <row r="142" spans="1:16">
      <c r="A142" s="42"/>
      <c r="B142" s="11" t="s">
        <v>24</v>
      </c>
      <c r="C142" s="11"/>
      <c r="D142" s="11"/>
      <c r="E142" s="11"/>
      <c r="F142" s="41">
        <v>15079</v>
      </c>
      <c r="G142" s="41">
        <v>14247</v>
      </c>
      <c r="H142" s="40">
        <v>87112070.159999996</v>
      </c>
      <c r="I142" s="40">
        <v>77187815.819999993</v>
      </c>
      <c r="J142" s="39">
        <v>0.75880000000000003</v>
      </c>
      <c r="K142" s="39">
        <v>0.6835</v>
      </c>
      <c r="L142" s="73">
        <v>5.8</v>
      </c>
      <c r="M142" s="73">
        <v>5.83</v>
      </c>
      <c r="N142" s="73">
        <v>150.38999999999999</v>
      </c>
      <c r="O142" s="74">
        <v>143.71</v>
      </c>
      <c r="P142" s="2"/>
    </row>
    <row r="143" spans="1:16">
      <c r="A143" s="42"/>
      <c r="B143" s="11" t="s">
        <v>23</v>
      </c>
      <c r="C143" s="11"/>
      <c r="D143" s="11"/>
      <c r="E143" s="11"/>
      <c r="F143" s="41">
        <v>3944</v>
      </c>
      <c r="G143" s="41">
        <v>3745</v>
      </c>
      <c r="H143" s="40">
        <v>12286254.039999999</v>
      </c>
      <c r="I143" s="40">
        <v>11792550.449999999</v>
      </c>
      <c r="J143" s="39">
        <v>0.107</v>
      </c>
      <c r="K143" s="39">
        <v>0.10440000000000001</v>
      </c>
      <c r="L143" s="73">
        <v>5.22</v>
      </c>
      <c r="M143" s="73">
        <v>5.25</v>
      </c>
      <c r="N143" s="73">
        <v>119.26</v>
      </c>
      <c r="O143" s="72">
        <v>118.99</v>
      </c>
      <c r="P143" s="2"/>
    </row>
    <row r="144" spans="1:16">
      <c r="A144" s="42"/>
      <c r="B144" s="11" t="s">
        <v>22</v>
      </c>
      <c r="C144" s="11"/>
      <c r="D144" s="11"/>
      <c r="E144" s="11"/>
      <c r="F144" s="41">
        <v>3082</v>
      </c>
      <c r="G144" s="41">
        <v>2985</v>
      </c>
      <c r="H144" s="40">
        <v>13576648.25</v>
      </c>
      <c r="I144" s="40">
        <v>13259721.73</v>
      </c>
      <c r="J144" s="39">
        <v>0.1183</v>
      </c>
      <c r="K144" s="39">
        <v>0.1174</v>
      </c>
      <c r="L144" s="73">
        <v>5.82</v>
      </c>
      <c r="M144" s="73">
        <v>5.82</v>
      </c>
      <c r="N144" s="73">
        <v>134.68</v>
      </c>
      <c r="O144" s="72">
        <v>135.61000000000001</v>
      </c>
      <c r="P144" s="2"/>
    </row>
    <row r="145" spans="1:16">
      <c r="A145" s="42"/>
      <c r="B145" s="11" t="s">
        <v>21</v>
      </c>
      <c r="C145" s="11"/>
      <c r="D145" s="11"/>
      <c r="E145" s="11"/>
      <c r="F145" s="41">
        <v>103</v>
      </c>
      <c r="G145" s="41">
        <v>678</v>
      </c>
      <c r="H145" s="40">
        <v>1699072.66</v>
      </c>
      <c r="I145" s="40">
        <v>10563295.73</v>
      </c>
      <c r="J145" s="39">
        <v>1.4800000000000001E-2</v>
      </c>
      <c r="K145" s="39">
        <v>9.35E-2</v>
      </c>
      <c r="L145" s="73">
        <v>5.83</v>
      </c>
      <c r="M145" s="73">
        <v>5.46</v>
      </c>
      <c r="N145" s="73">
        <v>164.92</v>
      </c>
      <c r="O145" s="72">
        <v>204.23</v>
      </c>
      <c r="P145" s="2"/>
    </row>
    <row r="146" spans="1:16">
      <c r="A146" s="42"/>
      <c r="B146" s="11" t="s">
        <v>20</v>
      </c>
      <c r="C146" s="11"/>
      <c r="D146" s="11"/>
      <c r="E146" s="11"/>
      <c r="F146" s="41">
        <v>45</v>
      </c>
      <c r="G146" s="41">
        <v>45</v>
      </c>
      <c r="H146" s="40">
        <v>123128.54</v>
      </c>
      <c r="I146" s="40">
        <v>122376.99</v>
      </c>
      <c r="J146" s="39">
        <v>1.1000000000000001E-3</v>
      </c>
      <c r="K146" s="39">
        <v>1.1000000000000001E-3</v>
      </c>
      <c r="L146" s="73">
        <v>4.88</v>
      </c>
      <c r="M146" s="73">
        <v>4.8899999999999997</v>
      </c>
      <c r="N146" s="73">
        <v>84.97</v>
      </c>
      <c r="O146" s="72">
        <v>87.88</v>
      </c>
      <c r="P146" s="2"/>
    </row>
    <row r="147" spans="1:16">
      <c r="A147" s="71"/>
      <c r="B147" s="70" t="s">
        <v>19</v>
      </c>
      <c r="C147" s="69"/>
      <c r="D147" s="69"/>
      <c r="E147" s="69"/>
      <c r="F147" s="68">
        <v>22253</v>
      </c>
      <c r="G147" s="68">
        <v>21700</v>
      </c>
      <c r="H147" s="67">
        <v>114797173.65000001</v>
      </c>
      <c r="I147" s="67">
        <v>112925760.72</v>
      </c>
      <c r="J147" s="66"/>
      <c r="K147" s="66"/>
      <c r="L147" s="65">
        <v>5.74</v>
      </c>
      <c r="M147" s="65">
        <v>5.73</v>
      </c>
      <c r="N147" s="65">
        <v>145.34</v>
      </c>
      <c r="O147" s="64">
        <v>145.78</v>
      </c>
    </row>
    <row r="148" spans="1:16" s="56" customFormat="1" ht="11.25">
      <c r="A148" s="63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1"/>
      <c r="O148" s="60"/>
    </row>
    <row r="149" spans="1:16" s="56" customFormat="1" ht="12" thickBot="1">
      <c r="A149" s="59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7"/>
    </row>
    <row r="150" spans="1:16" ht="13.5" thickBot="1"/>
    <row r="151" spans="1:16" ht="15.75">
      <c r="A151" s="22" t="s">
        <v>18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4"/>
    </row>
    <row r="152" spans="1:16" ht="6.75" customHeight="1">
      <c r="A152" s="42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53"/>
    </row>
    <row r="153" spans="1:16">
      <c r="A153" s="51"/>
      <c r="B153" s="50"/>
      <c r="C153" s="50"/>
      <c r="D153" s="50"/>
      <c r="E153" s="49"/>
      <c r="F153" s="52" t="s">
        <v>17</v>
      </c>
      <c r="G153" s="48"/>
      <c r="H153" s="52" t="s">
        <v>16</v>
      </c>
      <c r="I153" s="48"/>
      <c r="J153" s="52" t="s">
        <v>15</v>
      </c>
      <c r="K153" s="48"/>
      <c r="L153" s="120" t="s">
        <v>14</v>
      </c>
    </row>
    <row r="154" spans="1:16">
      <c r="A154" s="51"/>
      <c r="B154" s="50"/>
      <c r="C154" s="50"/>
      <c r="D154" s="50"/>
      <c r="E154" s="49"/>
      <c r="F154" s="48" t="s">
        <v>13</v>
      </c>
      <c r="G154" s="48" t="s">
        <v>12</v>
      </c>
      <c r="H154" s="121" t="s">
        <v>13</v>
      </c>
      <c r="I154" s="121" t="s">
        <v>12</v>
      </c>
      <c r="J154" s="121" t="s">
        <v>13</v>
      </c>
      <c r="K154" s="121" t="s">
        <v>12</v>
      </c>
      <c r="L154" s="47"/>
    </row>
    <row r="155" spans="1:16">
      <c r="A155" s="46"/>
      <c r="B155" s="45" t="s">
        <v>11</v>
      </c>
      <c r="C155" s="45"/>
      <c r="D155" s="45"/>
      <c r="E155" s="45"/>
      <c r="F155" s="41">
        <v>2312</v>
      </c>
      <c r="G155" s="41">
        <v>2254</v>
      </c>
      <c r="H155" s="40">
        <v>7764395.4800000004</v>
      </c>
      <c r="I155" s="43">
        <v>7659681.4100000001</v>
      </c>
      <c r="J155" s="39">
        <v>6.7599999999999993E-2</v>
      </c>
      <c r="K155" s="38">
        <v>6.7799999999999999E-2</v>
      </c>
      <c r="L155" s="44">
        <v>3.0268000000000002</v>
      </c>
    </row>
    <row r="156" spans="1:16">
      <c r="A156" s="42"/>
      <c r="B156" s="11" t="s">
        <v>10</v>
      </c>
      <c r="C156" s="11"/>
      <c r="D156" s="11"/>
      <c r="E156" s="11"/>
      <c r="F156" s="41">
        <v>19941</v>
      </c>
      <c r="G156" s="41">
        <v>19446</v>
      </c>
      <c r="H156" s="40">
        <v>107032778.17</v>
      </c>
      <c r="I156" s="43">
        <v>105266079.31</v>
      </c>
      <c r="J156" s="39">
        <v>0.93240000000000001</v>
      </c>
      <c r="K156" s="38">
        <v>0.93220000000000003</v>
      </c>
      <c r="L156" s="37">
        <v>2.4161999999999999</v>
      </c>
    </row>
    <row r="157" spans="1:16">
      <c r="A157" s="42"/>
      <c r="B157" s="11" t="s">
        <v>9</v>
      </c>
      <c r="C157" s="11"/>
      <c r="D157" s="11"/>
      <c r="E157" s="11"/>
      <c r="F157" s="41" t="s">
        <v>8</v>
      </c>
      <c r="G157" s="41" t="s">
        <v>7</v>
      </c>
      <c r="H157" s="40" t="s">
        <v>6</v>
      </c>
      <c r="I157" s="40" t="s">
        <v>5</v>
      </c>
      <c r="J157" s="39">
        <v>0</v>
      </c>
      <c r="K157" s="38">
        <v>0</v>
      </c>
      <c r="L157" s="37" t="s">
        <v>4</v>
      </c>
    </row>
    <row r="158" spans="1:16" ht="13.5" thickBot="1">
      <c r="A158" s="17"/>
      <c r="B158" s="36" t="s">
        <v>3</v>
      </c>
      <c r="C158" s="35"/>
      <c r="D158" s="35"/>
      <c r="E158" s="35"/>
      <c r="F158" s="34">
        <v>22253</v>
      </c>
      <c r="G158" s="34">
        <v>21700</v>
      </c>
      <c r="H158" s="33">
        <v>114797173.65000001</v>
      </c>
      <c r="I158" s="33">
        <v>112925760.72</v>
      </c>
      <c r="J158" s="32"/>
      <c r="K158" s="31"/>
      <c r="L158" s="30">
        <v>2.4575999999999998</v>
      </c>
    </row>
    <row r="159" spans="1:16" s="23" customFormat="1" ht="11.25">
      <c r="A159" s="25"/>
      <c r="B159" s="24"/>
      <c r="C159" s="24"/>
      <c r="D159" s="24"/>
      <c r="E159" s="24"/>
      <c r="F159" s="29"/>
      <c r="G159" s="29"/>
      <c r="H159" s="24"/>
      <c r="I159" s="28"/>
      <c r="J159" s="27"/>
      <c r="K159" s="26"/>
    </row>
    <row r="160" spans="1:16" s="23" customFormat="1" ht="11.25">
      <c r="A160" s="25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6" ht="13.5" thickBot="1"/>
    <row r="162" spans="1:16" ht="15.75">
      <c r="A162" s="22" t="s">
        <v>2</v>
      </c>
      <c r="B162" s="21"/>
      <c r="C162" s="20"/>
      <c r="D162" s="19"/>
      <c r="E162" s="19"/>
      <c r="F162" s="18" t="s">
        <v>1</v>
      </c>
    </row>
    <row r="163" spans="1:16" ht="13.5" thickBot="1">
      <c r="A163" s="17" t="s">
        <v>0</v>
      </c>
      <c r="B163" s="17"/>
      <c r="C163" s="16"/>
      <c r="D163" s="16"/>
      <c r="E163" s="16"/>
      <c r="F163" s="335">
        <v>411175984.68000001</v>
      </c>
    </row>
    <row r="164" spans="1:16">
      <c r="A164" s="11"/>
      <c r="B164" s="11"/>
      <c r="C164" s="15"/>
      <c r="D164" s="15"/>
      <c r="E164" s="15"/>
      <c r="F164" s="12"/>
    </row>
    <row r="165" spans="1:16">
      <c r="A165" s="11"/>
      <c r="B165" s="11"/>
      <c r="C165" s="14"/>
      <c r="D165" s="13"/>
      <c r="E165" s="13"/>
      <c r="F165" s="12"/>
    </row>
    <row r="166" spans="1:16" ht="12.75" customHeight="1">
      <c r="A166" s="354"/>
      <c r="B166" s="354"/>
      <c r="C166" s="354"/>
      <c r="D166" s="354"/>
      <c r="E166" s="354"/>
      <c r="F166" s="354"/>
    </row>
    <row r="167" spans="1:16">
      <c r="A167" s="354"/>
      <c r="B167" s="354"/>
      <c r="C167" s="354"/>
      <c r="D167" s="354"/>
      <c r="E167" s="354"/>
      <c r="F167" s="354"/>
    </row>
    <row r="168" spans="1:16">
      <c r="A168" s="354"/>
      <c r="B168" s="354"/>
      <c r="C168" s="354"/>
      <c r="D168" s="354"/>
      <c r="E168" s="354"/>
      <c r="F168" s="354"/>
    </row>
    <row r="169" spans="1:16">
      <c r="A169" s="11"/>
      <c r="B169" s="11"/>
      <c r="C169" s="14"/>
      <c r="D169" s="13"/>
      <c r="E169" s="13"/>
      <c r="F169" s="12"/>
      <c r="G169" s="11"/>
      <c r="I169" s="353"/>
      <c r="J169" s="353"/>
      <c r="K169" s="353"/>
    </row>
    <row r="170" spans="1:16">
      <c r="A170" s="354"/>
      <c r="B170" s="354"/>
      <c r="C170" s="354"/>
      <c r="D170" s="354"/>
      <c r="E170" s="354"/>
      <c r="F170" s="354"/>
      <c r="I170" s="11"/>
      <c r="J170" s="11"/>
      <c r="K170" s="11"/>
    </row>
    <row r="171" spans="1:16">
      <c r="A171" s="354"/>
      <c r="B171" s="354"/>
      <c r="C171" s="354"/>
      <c r="D171" s="354"/>
      <c r="E171" s="354"/>
      <c r="F171" s="354"/>
      <c r="I171" s="9"/>
      <c r="J171" s="10"/>
      <c r="K171" s="9"/>
    </row>
    <row r="172" spans="1:16">
      <c r="A172" s="354"/>
      <c r="B172" s="354"/>
      <c r="C172" s="354"/>
      <c r="D172" s="354"/>
      <c r="E172" s="354"/>
      <c r="F172" s="354"/>
      <c r="I172" s="11"/>
      <c r="J172" s="10"/>
      <c r="K172" s="9"/>
    </row>
    <row r="173" spans="1:16">
      <c r="H173" s="6"/>
      <c r="I173" s="6"/>
      <c r="J173" s="8"/>
      <c r="K173" s="8"/>
      <c r="L173" s="6"/>
      <c r="M173" s="6"/>
      <c r="N173" s="6"/>
      <c r="O173" s="6"/>
    </row>
    <row r="174" spans="1:16">
      <c r="H174" s="7"/>
      <c r="I174" s="7"/>
      <c r="L174" s="6"/>
      <c r="M174" s="6"/>
      <c r="N174" s="6"/>
      <c r="O174" s="6"/>
    </row>
    <row r="175" spans="1:16">
      <c r="F175" s="3"/>
      <c r="G175" s="3"/>
      <c r="H175" s="5"/>
      <c r="I175" s="5"/>
      <c r="J175" s="3"/>
      <c r="K175" s="3"/>
      <c r="L175" s="4"/>
      <c r="M175" s="4"/>
      <c r="N175" s="4"/>
      <c r="O175" s="4"/>
      <c r="P175" s="3"/>
    </row>
    <row r="176" spans="1:16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6:15"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6:15">
      <c r="F178" s="2"/>
    </row>
    <row r="180" spans="6:15">
      <c r="F180" s="2"/>
    </row>
  </sheetData>
  <mergeCells count="20">
    <mergeCell ref="B4:C4"/>
    <mergeCell ref="I4:J6"/>
    <mergeCell ref="B5:C5"/>
    <mergeCell ref="L5:M7"/>
    <mergeCell ref="B6:C6"/>
    <mergeCell ref="B7:C7"/>
    <mergeCell ref="M27:O27"/>
    <mergeCell ref="M28:O28"/>
    <mergeCell ref="J39:O41"/>
    <mergeCell ref="J60:K60"/>
    <mergeCell ref="F88:G88"/>
    <mergeCell ref="J88:K88"/>
    <mergeCell ref="L88:M88"/>
    <mergeCell ref="N88:O88"/>
    <mergeCell ref="I169:K169"/>
    <mergeCell ref="A170:F172"/>
    <mergeCell ref="A166:F168"/>
    <mergeCell ref="B8:C8"/>
    <mergeCell ref="B9:C9"/>
    <mergeCell ref="B11:C11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topLeftCell="A43" zoomScale="80" zoomScaleNormal="80" zoomScalePageLayoutView="55" workbookViewId="0">
      <selection activeCell="L47" sqref="L47:L65"/>
    </sheetView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259" t="s">
        <v>152</v>
      </c>
    </row>
    <row r="2" spans="1:41" ht="15.75" customHeight="1">
      <c r="A2" s="259" t="s">
        <v>220</v>
      </c>
      <c r="U2" s="245"/>
      <c r="V2" s="245"/>
      <c r="W2" s="245"/>
    </row>
    <row r="3" spans="1:41" ht="15.75">
      <c r="A3" s="259" t="str">
        <f>+'ESA FFELP(2)'!D4</f>
        <v>Edsouth Services</v>
      </c>
      <c r="D3" s="344" t="s">
        <v>219</v>
      </c>
      <c r="T3" s="245"/>
      <c r="U3" s="245"/>
      <c r="V3" s="245"/>
      <c r="W3" s="245"/>
    </row>
    <row r="4" spans="1:41" ht="13.5" thickBot="1">
      <c r="T4" s="245"/>
      <c r="U4" s="245"/>
      <c r="V4" s="245"/>
      <c r="W4" s="245"/>
    </row>
    <row r="5" spans="1:41">
      <c r="B5" s="378" t="s">
        <v>146</v>
      </c>
      <c r="C5" s="379"/>
      <c r="D5" s="379"/>
      <c r="E5" s="383">
        <f>+'ESA FFELP(2)'!D6</f>
        <v>43306</v>
      </c>
      <c r="F5" s="383"/>
      <c r="G5" s="384"/>
      <c r="T5" s="245"/>
      <c r="U5" s="245"/>
      <c r="V5" s="245"/>
      <c r="W5" s="245"/>
    </row>
    <row r="6" spans="1:41" ht="13.5" thickBot="1">
      <c r="B6" s="357" t="s">
        <v>218</v>
      </c>
      <c r="C6" s="358"/>
      <c r="D6" s="358"/>
      <c r="E6" s="385">
        <f>+'ESA FFELP(2)'!D7</f>
        <v>43281</v>
      </c>
      <c r="F6" s="385"/>
      <c r="G6" s="386"/>
      <c r="T6" s="245"/>
      <c r="U6" s="245"/>
      <c r="V6" s="245"/>
      <c r="W6" s="245"/>
    </row>
    <row r="8" spans="1:4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41" ht="15.75" thickBot="1">
      <c r="A9" s="2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U9" s="13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6" customHeight="1" thickBot="1">
      <c r="A10" s="11"/>
      <c r="B10" s="11"/>
      <c r="C10" s="11"/>
      <c r="D10" s="11"/>
      <c r="E10" s="11"/>
      <c r="F10" s="11"/>
      <c r="G10" s="11"/>
      <c r="H10" s="11"/>
      <c r="J10" s="201"/>
      <c r="K10" s="55"/>
      <c r="L10" s="55"/>
      <c r="M10" s="55"/>
      <c r="N10" s="54"/>
      <c r="O10" s="11"/>
      <c r="P10" s="11"/>
      <c r="Q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" thickBot="1">
      <c r="A11" s="244" t="s">
        <v>217</v>
      </c>
      <c r="B11" s="215"/>
      <c r="C11" s="215"/>
      <c r="D11" s="215"/>
      <c r="E11" s="215"/>
      <c r="F11" s="215"/>
      <c r="G11" s="215"/>
      <c r="H11" s="214"/>
      <c r="J11" s="212" t="s">
        <v>216</v>
      </c>
      <c r="K11" s="11"/>
      <c r="L11" s="11"/>
      <c r="M11" s="11"/>
      <c r="N11" s="345">
        <f>E6</f>
        <v>43281</v>
      </c>
      <c r="O11" s="240"/>
      <c r="P11" s="240"/>
      <c r="Q11" s="24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>
      <c r="A12" s="212"/>
      <c r="B12" s="11"/>
      <c r="C12" s="11"/>
      <c r="D12" s="11"/>
      <c r="E12" s="11"/>
      <c r="F12" s="11"/>
      <c r="G12" s="11"/>
      <c r="H12" s="243"/>
      <c r="J12" s="42" t="s">
        <v>215</v>
      </c>
      <c r="L12" s="11"/>
      <c r="M12" s="11"/>
      <c r="N12" s="239">
        <v>0</v>
      </c>
      <c r="O12" s="9"/>
      <c r="P12" s="9"/>
      <c r="Q12" s="9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>
      <c r="A13" s="42"/>
      <c r="B13" s="11" t="s">
        <v>214</v>
      </c>
      <c r="C13" s="11"/>
      <c r="D13" s="11"/>
      <c r="E13" s="11"/>
      <c r="F13" s="11"/>
      <c r="G13" s="11"/>
      <c r="H13" s="239">
        <v>1717356.27</v>
      </c>
      <c r="J13" s="42" t="s">
        <v>213</v>
      </c>
      <c r="L13" s="11"/>
      <c r="M13" s="11"/>
      <c r="N13" s="239">
        <v>25333.279999999999</v>
      </c>
      <c r="O13" s="9"/>
      <c r="P13" s="14"/>
      <c r="Q13" s="14"/>
      <c r="R13" s="147"/>
      <c r="S13" s="147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>
      <c r="A14" s="42"/>
      <c r="B14" s="11" t="s">
        <v>212</v>
      </c>
      <c r="C14" s="11"/>
      <c r="D14" s="11"/>
      <c r="E14" s="11"/>
      <c r="F14" s="242"/>
      <c r="G14" s="11"/>
      <c r="H14" s="239"/>
      <c r="J14" s="42" t="s">
        <v>211</v>
      </c>
      <c r="L14" s="11"/>
      <c r="M14" s="11"/>
      <c r="N14" s="239">
        <v>18646.400000000001</v>
      </c>
      <c r="O14" s="9"/>
      <c r="P14" s="9"/>
      <c r="Q14" s="9"/>
      <c r="R14" s="9"/>
      <c r="S14" s="9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>
      <c r="A15" s="42"/>
      <c r="B15" s="11" t="s">
        <v>99</v>
      </c>
      <c r="C15" s="11"/>
      <c r="D15" s="11"/>
      <c r="E15" s="11"/>
      <c r="F15" s="11"/>
      <c r="G15" s="11"/>
      <c r="H15" s="239"/>
      <c r="J15" s="42" t="s">
        <v>210</v>
      </c>
      <c r="L15" s="11"/>
      <c r="M15" s="11"/>
      <c r="N15" s="239">
        <v>55882.99</v>
      </c>
      <c r="O15" s="9"/>
      <c r="P15" s="9"/>
      <c r="Q15" s="9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>
      <c r="A16" s="42"/>
      <c r="B16" s="11"/>
      <c r="C16" s="11" t="s">
        <v>209</v>
      </c>
      <c r="D16" s="11"/>
      <c r="E16" s="11"/>
      <c r="F16" s="11"/>
      <c r="G16" s="11"/>
      <c r="H16" s="239"/>
      <c r="J16" s="42" t="s">
        <v>208</v>
      </c>
      <c r="L16" s="11"/>
      <c r="M16" s="11"/>
      <c r="N16" s="241"/>
      <c r="O16" s="9"/>
      <c r="P16" s="9"/>
      <c r="Q16" s="9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3.5" thickBot="1">
      <c r="A17" s="42"/>
      <c r="B17" s="11" t="s">
        <v>207</v>
      </c>
      <c r="C17" s="11"/>
      <c r="D17" s="11"/>
      <c r="E17" s="11"/>
      <c r="F17" s="11"/>
      <c r="G17" s="11"/>
      <c r="H17" s="239">
        <v>4942.6899999999996</v>
      </c>
      <c r="J17" s="17"/>
      <c r="K17" s="36" t="s">
        <v>206</v>
      </c>
      <c r="L17" s="35"/>
      <c r="M17" s="35"/>
      <c r="N17" s="346">
        <v>99862.67</v>
      </c>
      <c r="O17" s="144"/>
      <c r="P17" s="9"/>
      <c r="Q17" s="9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>
      <c r="A18" s="42"/>
      <c r="B18" s="11" t="s">
        <v>205</v>
      </c>
      <c r="C18" s="11"/>
      <c r="D18" s="11"/>
      <c r="E18" s="11"/>
      <c r="F18" s="11"/>
      <c r="G18" s="11"/>
      <c r="H18" s="239"/>
      <c r="P18" s="9"/>
      <c r="Q18" s="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>
      <c r="A19" s="42"/>
      <c r="B19" s="11" t="s">
        <v>204</v>
      </c>
      <c r="C19" s="11"/>
      <c r="D19" s="11"/>
      <c r="E19" s="11"/>
      <c r="F19" s="11"/>
      <c r="G19" s="11"/>
      <c r="H19" s="239"/>
      <c r="P19" s="9"/>
      <c r="Q19" s="9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>
      <c r="A20" s="42"/>
      <c r="B20" s="11" t="s">
        <v>203</v>
      </c>
      <c r="C20" s="11"/>
      <c r="D20" s="11"/>
      <c r="E20" s="11"/>
      <c r="F20" s="11"/>
      <c r="G20" s="11"/>
      <c r="H20" s="239">
        <v>566294.54</v>
      </c>
      <c r="P20" s="9"/>
      <c r="Q20" s="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>
      <c r="A21" s="42"/>
      <c r="B21" s="11" t="s">
        <v>202</v>
      </c>
      <c r="C21" s="11"/>
      <c r="D21" s="11"/>
      <c r="E21" s="11"/>
      <c r="F21" s="11"/>
      <c r="G21" s="11"/>
      <c r="H21" s="239"/>
      <c r="P21" s="11"/>
      <c r="Q21" s="11"/>
      <c r="R21" s="11"/>
      <c r="S21" s="11"/>
      <c r="T21" s="144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3.5" thickBot="1">
      <c r="A22" s="42"/>
      <c r="B22" s="11" t="s">
        <v>201</v>
      </c>
      <c r="C22" s="11"/>
      <c r="D22" s="11"/>
      <c r="E22" s="11"/>
      <c r="F22" s="11"/>
      <c r="G22" s="11"/>
      <c r="H22" s="239"/>
      <c r="N22" s="2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>
      <c r="A23" s="42"/>
      <c r="B23" s="11" t="s">
        <v>200</v>
      </c>
      <c r="C23" s="11"/>
      <c r="D23" s="11"/>
      <c r="E23" s="11"/>
      <c r="F23" s="11"/>
      <c r="G23" s="11"/>
      <c r="H23" s="239"/>
      <c r="J23" s="201" t="s">
        <v>199</v>
      </c>
      <c r="K23" s="55"/>
      <c r="L23" s="55"/>
      <c r="M23" s="55"/>
      <c r="N23" s="347">
        <v>43281</v>
      </c>
      <c r="O23" s="240"/>
      <c r="P23" s="15"/>
      <c r="Q23" s="15"/>
      <c r="R23" s="11"/>
      <c r="S23" s="11"/>
      <c r="T23" s="11"/>
      <c r="U23" s="11"/>
      <c r="V23" s="11"/>
      <c r="W23" s="13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>
      <c r="A24" s="42"/>
      <c r="B24" s="11" t="s">
        <v>198</v>
      </c>
      <c r="C24" s="11"/>
      <c r="D24" s="11"/>
      <c r="E24" s="11"/>
      <c r="F24" s="11"/>
      <c r="G24" s="11"/>
      <c r="H24" s="239"/>
      <c r="J24" s="42"/>
      <c r="K24" s="11"/>
      <c r="L24" s="11"/>
      <c r="M24" s="11"/>
      <c r="N24" s="239"/>
      <c r="O24" s="9"/>
      <c r="P24" s="9"/>
      <c r="Q24" s="9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>
      <c r="A25" s="42"/>
      <c r="B25" s="11" t="s">
        <v>197</v>
      </c>
      <c r="C25" s="11"/>
      <c r="D25" s="11"/>
      <c r="E25" s="11"/>
      <c r="F25" s="11"/>
      <c r="G25" s="11"/>
      <c r="H25" s="239"/>
      <c r="J25" s="42" t="s">
        <v>196</v>
      </c>
      <c r="K25" s="11"/>
      <c r="L25" s="11"/>
      <c r="M25" s="11"/>
      <c r="N25" s="348">
        <v>426296.06</v>
      </c>
      <c r="O25" s="232"/>
      <c r="P25" s="11"/>
      <c r="Q25" s="11"/>
      <c r="R25" s="9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>
      <c r="A26" s="42"/>
      <c r="B26" s="11" t="s">
        <v>195</v>
      </c>
      <c r="C26" s="11"/>
      <c r="D26" s="11"/>
      <c r="E26" s="11"/>
      <c r="F26" s="11"/>
      <c r="G26" s="11"/>
      <c r="H26" s="239"/>
      <c r="J26" s="42" t="s">
        <v>194</v>
      </c>
      <c r="K26" s="11"/>
      <c r="L26" s="11"/>
      <c r="M26" s="11"/>
      <c r="N26" s="234">
        <v>120606294.89</v>
      </c>
      <c r="O26" s="232"/>
      <c r="P26" s="132"/>
      <c r="Q26" s="132"/>
      <c r="R26" s="22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>
      <c r="A27" s="42"/>
      <c r="B27" s="11" t="s">
        <v>193</v>
      </c>
      <c r="C27" s="11"/>
      <c r="D27" s="11"/>
      <c r="E27" s="11"/>
      <c r="F27" s="11"/>
      <c r="G27" s="11"/>
      <c r="H27" s="239"/>
      <c r="J27" s="42" t="s">
        <v>192</v>
      </c>
      <c r="K27" s="11"/>
      <c r="L27" s="11"/>
      <c r="M27" s="11"/>
      <c r="N27" s="349">
        <v>0.29332037712237136</v>
      </c>
      <c r="O27" s="10"/>
      <c r="P27" s="148"/>
      <c r="Q27" s="148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>
      <c r="A28" s="42"/>
      <c r="B28" s="11"/>
      <c r="C28" s="11"/>
      <c r="D28" s="11"/>
      <c r="E28" s="11"/>
      <c r="F28" s="11"/>
      <c r="G28" s="11"/>
      <c r="H28" s="53"/>
      <c r="J28" s="42" t="s">
        <v>191</v>
      </c>
      <c r="K28" s="11"/>
      <c r="L28" s="11"/>
      <c r="M28" s="11"/>
      <c r="N28" s="350">
        <v>1.0711611435967892</v>
      </c>
      <c r="O28" s="10"/>
      <c r="P28" s="148"/>
      <c r="Q28" s="148"/>
      <c r="R28" s="148"/>
      <c r="S28" s="148"/>
      <c r="T28" s="11"/>
      <c r="U28" s="11"/>
    </row>
    <row r="29" spans="1:41">
      <c r="A29" s="42"/>
      <c r="B29" s="11"/>
      <c r="C29" s="131" t="s">
        <v>176</v>
      </c>
      <c r="D29" s="11"/>
      <c r="E29" s="11"/>
      <c r="F29" s="11"/>
      <c r="G29" s="11"/>
      <c r="H29" s="239">
        <v>2288593.5</v>
      </c>
      <c r="I29" s="2"/>
      <c r="J29" s="42"/>
      <c r="K29" s="11"/>
      <c r="L29" s="11"/>
      <c r="M29" s="11"/>
      <c r="N29" s="234"/>
      <c r="O29" s="232"/>
      <c r="P29" s="11"/>
      <c r="Q29" s="11"/>
      <c r="R29" s="11"/>
      <c r="S29" s="11"/>
      <c r="T29" s="11"/>
      <c r="U29" s="11"/>
    </row>
    <row r="30" spans="1:41" ht="13.5" thickBot="1">
      <c r="A30" s="42"/>
      <c r="B30" s="11"/>
      <c r="C30" s="131"/>
      <c r="D30" s="11"/>
      <c r="E30" s="11"/>
      <c r="F30" s="11"/>
      <c r="G30" s="11"/>
      <c r="H30" s="53"/>
      <c r="J30" s="42" t="s">
        <v>190</v>
      </c>
      <c r="K30" s="11"/>
      <c r="L30" s="11"/>
      <c r="M30" s="11"/>
      <c r="N30" s="234">
        <v>566294.54</v>
      </c>
      <c r="O30" s="232"/>
      <c r="P30" s="11"/>
      <c r="Q30" s="11"/>
      <c r="R30" s="11"/>
      <c r="S30" s="11"/>
      <c r="T30" s="11"/>
      <c r="U30" s="11"/>
    </row>
    <row r="31" spans="1:41">
      <c r="A31" s="238" t="s">
        <v>189</v>
      </c>
      <c r="B31" s="236"/>
      <c r="C31" s="237"/>
      <c r="D31" s="236"/>
      <c r="E31" s="236"/>
      <c r="F31" s="236"/>
      <c r="G31" s="236"/>
      <c r="H31" s="235"/>
      <c r="J31" s="42" t="s">
        <v>188</v>
      </c>
      <c r="K31" s="11"/>
      <c r="L31" s="11"/>
      <c r="M31" s="11"/>
      <c r="N31" s="234"/>
      <c r="O31" s="232"/>
      <c r="P31" s="11"/>
      <c r="Q31" s="11"/>
      <c r="R31" s="11"/>
      <c r="S31" s="11"/>
      <c r="T31" s="11"/>
      <c r="U31" s="11"/>
    </row>
    <row r="32" spans="1:41" ht="14.25">
      <c r="A32" s="89" t="s">
        <v>187</v>
      </c>
      <c r="B32" s="24"/>
      <c r="C32" s="24"/>
      <c r="D32" s="24"/>
      <c r="E32" s="24"/>
      <c r="F32" s="24"/>
      <c r="G32" s="24"/>
      <c r="H32" s="233"/>
      <c r="J32" s="42" t="s">
        <v>186</v>
      </c>
      <c r="K32" s="11"/>
      <c r="L32" s="11"/>
      <c r="M32" s="11"/>
      <c r="N32" s="234">
        <v>107002491.4192</v>
      </c>
      <c r="O32" s="232"/>
      <c r="P32" s="11"/>
      <c r="Q32" s="11"/>
      <c r="R32" s="11"/>
      <c r="S32" s="11"/>
      <c r="T32" s="11"/>
      <c r="U32" s="11"/>
    </row>
    <row r="33" spans="1:21" ht="15" thickBot="1">
      <c r="A33" s="231"/>
      <c r="B33" s="230"/>
      <c r="C33" s="230"/>
      <c r="D33" s="230"/>
      <c r="E33" s="230"/>
      <c r="F33" s="230"/>
      <c r="G33" s="229"/>
      <c r="H33" s="228"/>
      <c r="J33" s="42" t="s">
        <v>185</v>
      </c>
      <c r="K33" s="11"/>
      <c r="L33" s="11"/>
      <c r="M33" s="11"/>
      <c r="N33" s="349">
        <v>0.88720486369963136</v>
      </c>
      <c r="O33" s="10"/>
      <c r="P33" s="148"/>
      <c r="Q33" s="148"/>
      <c r="R33" s="9"/>
      <c r="S33" s="11"/>
      <c r="T33" s="11"/>
      <c r="U33" s="11"/>
    </row>
    <row r="34" spans="1:21" s="23" customFormat="1">
      <c r="A34" s="25"/>
      <c r="B34" s="24"/>
      <c r="C34" s="24"/>
      <c r="D34" s="24"/>
      <c r="E34" s="24"/>
      <c r="F34" s="24"/>
      <c r="G34" s="24"/>
      <c r="H34" s="24"/>
      <c r="J34" s="42" t="s">
        <v>184</v>
      </c>
      <c r="K34" s="11"/>
      <c r="L34" s="11"/>
      <c r="M34" s="11"/>
      <c r="N34" s="349">
        <v>3.3085111917193398E-2</v>
      </c>
      <c r="O34" s="10"/>
      <c r="P34" s="148"/>
      <c r="Q34" s="148"/>
      <c r="R34" s="11"/>
      <c r="S34" s="24"/>
      <c r="T34" s="24"/>
      <c r="U34" s="24"/>
    </row>
    <row r="35" spans="1:21" s="23" customFormat="1" ht="13.5" thickBot="1">
      <c r="G35" s="220"/>
      <c r="J35" s="227" t="s">
        <v>183</v>
      </c>
      <c r="K35" s="226"/>
      <c r="L35" s="226"/>
      <c r="M35" s="226"/>
      <c r="N35" s="225">
        <v>0</v>
      </c>
      <c r="O35" s="10"/>
      <c r="P35" s="11"/>
      <c r="Q35" s="11"/>
      <c r="R35" s="221"/>
      <c r="S35" s="11"/>
      <c r="T35" s="11"/>
      <c r="U35" s="24"/>
    </row>
    <row r="36" spans="1:21" s="23" customFormat="1">
      <c r="H36" s="224"/>
      <c r="J36" s="223" t="s">
        <v>182</v>
      </c>
      <c r="K36" s="45"/>
      <c r="L36" s="45"/>
      <c r="M36" s="45"/>
      <c r="N36" s="222"/>
      <c r="O36" s="132"/>
      <c r="P36" s="132"/>
      <c r="Q36" s="132"/>
      <c r="R36" s="221"/>
      <c r="S36" s="11"/>
      <c r="T36" s="9"/>
      <c r="U36" s="24"/>
    </row>
    <row r="37" spans="1:21" s="23" customFormat="1" ht="13.5" thickBot="1">
      <c r="H37" s="220"/>
      <c r="J37" s="371" t="s">
        <v>181</v>
      </c>
      <c r="K37" s="372"/>
      <c r="L37" s="372"/>
      <c r="M37" s="372"/>
      <c r="N37" s="373"/>
      <c r="O37" s="219"/>
      <c r="P37" s="219"/>
      <c r="Q37" s="219"/>
      <c r="R37" s="218"/>
      <c r="S37" s="11"/>
      <c r="T37" s="9"/>
      <c r="U37" s="24"/>
    </row>
    <row r="38" spans="1:21" s="23" customFormat="1">
      <c r="J38" s="25"/>
      <c r="K38" s="131"/>
      <c r="L38" s="11"/>
      <c r="M38" s="11"/>
      <c r="N38" s="11"/>
      <c r="O38" s="11"/>
      <c r="P38" s="11"/>
      <c r="Q38" s="11"/>
      <c r="R38" s="9"/>
      <c r="S38" s="11"/>
      <c r="T38" s="9"/>
      <c r="U38" s="28"/>
    </row>
    <row r="39" spans="1:21" ht="13.5" thickBot="1">
      <c r="P39" s="11"/>
      <c r="Q39" s="11"/>
      <c r="R39" s="9"/>
      <c r="S39" s="11"/>
      <c r="T39" s="11"/>
      <c r="U39" s="11"/>
    </row>
    <row r="40" spans="1:21" ht="15.75" thickBot="1">
      <c r="A40" s="216" t="s">
        <v>180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4"/>
      <c r="O40" s="11"/>
      <c r="P40" s="11"/>
      <c r="Q40" s="11"/>
      <c r="R40" s="9"/>
      <c r="S40" s="11"/>
      <c r="T40" s="9"/>
      <c r="U40" s="11"/>
    </row>
    <row r="41" spans="1:21" ht="15.75" thickBot="1">
      <c r="A41" s="2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T41" s="2"/>
    </row>
    <row r="42" spans="1:21">
      <c r="A42" s="2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4"/>
      <c r="O42" s="11"/>
      <c r="P42" s="11"/>
      <c r="Q42" s="11"/>
      <c r="U42" s="2"/>
    </row>
    <row r="43" spans="1:21">
      <c r="A43" s="212" t="s">
        <v>179</v>
      </c>
      <c r="B43" s="11"/>
      <c r="C43" s="11"/>
      <c r="D43" s="11"/>
      <c r="E43" s="11"/>
      <c r="F43" s="11"/>
      <c r="G43" s="11"/>
      <c r="H43" s="11"/>
      <c r="I43" s="11"/>
      <c r="J43" s="148"/>
      <c r="K43" s="11"/>
      <c r="L43" s="211" t="s">
        <v>178</v>
      </c>
      <c r="M43" s="69"/>
      <c r="N43" s="210" t="s">
        <v>177</v>
      </c>
      <c r="O43" s="105"/>
      <c r="P43" s="105"/>
      <c r="Q43" s="105"/>
      <c r="R43" s="11"/>
      <c r="T43" s="2"/>
    </row>
    <row r="44" spans="1:21">
      <c r="A44" s="4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53"/>
      <c r="O44" s="11"/>
      <c r="P44" s="11"/>
      <c r="Q44" s="11"/>
      <c r="R44" s="11"/>
      <c r="S44" s="209"/>
      <c r="T44" s="209"/>
      <c r="U44" s="208"/>
    </row>
    <row r="45" spans="1:21">
      <c r="A45" s="42"/>
      <c r="B45" s="131" t="s">
        <v>176</v>
      </c>
      <c r="C45" s="11"/>
      <c r="D45" s="11"/>
      <c r="E45" s="11"/>
      <c r="F45" s="11"/>
      <c r="G45" s="11"/>
      <c r="H45" s="11"/>
      <c r="I45" s="11"/>
      <c r="J45" s="11"/>
      <c r="K45" s="11"/>
      <c r="L45" s="9"/>
      <c r="M45" s="11"/>
      <c r="N45" s="239">
        <v>2288593.5</v>
      </c>
      <c r="O45" s="9"/>
      <c r="P45" s="11"/>
      <c r="Q45" s="11"/>
      <c r="R45" s="11"/>
      <c r="S45" s="2"/>
    </row>
    <row r="46" spans="1:21">
      <c r="A46" s="4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9"/>
      <c r="M46" s="9"/>
      <c r="N46" s="239"/>
      <c r="O46" s="9"/>
      <c r="P46" s="9"/>
      <c r="Q46" s="9"/>
      <c r="R46" s="205"/>
      <c r="S46" s="207"/>
      <c r="T46" s="205"/>
    </row>
    <row r="47" spans="1:21">
      <c r="A47" s="42"/>
      <c r="B47" s="131" t="s">
        <v>175</v>
      </c>
      <c r="C47" s="11"/>
      <c r="D47" s="11"/>
      <c r="E47" s="11"/>
      <c r="F47" s="11"/>
      <c r="G47" s="11"/>
      <c r="H47" s="9"/>
      <c r="I47" s="11"/>
      <c r="J47" s="11"/>
      <c r="K47" s="11"/>
      <c r="L47" s="203">
        <v>79134.42</v>
      </c>
      <c r="M47" s="203"/>
      <c r="N47" s="204">
        <v>2209459.08</v>
      </c>
      <c r="O47" s="203"/>
      <c r="P47" s="9"/>
      <c r="Q47" s="9"/>
      <c r="R47" s="205"/>
      <c r="S47" s="207"/>
      <c r="T47" s="205"/>
    </row>
    <row r="48" spans="1:21">
      <c r="A48" s="42"/>
      <c r="B48" s="11"/>
      <c r="C48" s="11"/>
      <c r="D48" s="11"/>
      <c r="E48" s="11"/>
      <c r="F48" s="11"/>
      <c r="G48" s="11"/>
      <c r="H48" s="9"/>
      <c r="I48" s="11"/>
      <c r="J48" s="11"/>
      <c r="K48" s="11"/>
      <c r="L48" s="203"/>
      <c r="M48" s="203"/>
      <c r="N48" s="204"/>
      <c r="O48" s="203"/>
      <c r="P48" s="9"/>
      <c r="Q48" s="9"/>
      <c r="R48" s="205"/>
      <c r="S48" s="207"/>
      <c r="T48" s="205"/>
    </row>
    <row r="49" spans="1:20">
      <c r="A49" s="42"/>
      <c r="B49" s="11" t="s">
        <v>174</v>
      </c>
      <c r="C49" s="11"/>
      <c r="D49" s="11"/>
      <c r="E49" s="11"/>
      <c r="F49" s="11"/>
      <c r="G49" s="11"/>
      <c r="H49" s="9"/>
      <c r="I49" s="11"/>
      <c r="J49" s="11"/>
      <c r="K49" s="11"/>
      <c r="L49" s="9">
        <v>0</v>
      </c>
      <c r="M49" s="203"/>
      <c r="N49" s="351">
        <v>2209459.08</v>
      </c>
      <c r="O49" s="203"/>
      <c r="P49" s="9"/>
      <c r="Q49" s="9"/>
      <c r="R49" s="206"/>
      <c r="S49" s="207"/>
      <c r="T49" s="205"/>
    </row>
    <row r="50" spans="1:20">
      <c r="A50" s="42"/>
      <c r="B50" s="11"/>
      <c r="C50" s="11"/>
      <c r="D50" s="11"/>
      <c r="E50" s="11"/>
      <c r="F50" s="11"/>
      <c r="G50" s="11"/>
      <c r="H50" s="9"/>
      <c r="I50" s="11"/>
      <c r="J50" s="11"/>
      <c r="K50" s="11"/>
      <c r="L50" s="203"/>
      <c r="M50" s="203"/>
      <c r="N50" s="204"/>
      <c r="O50" s="203"/>
      <c r="P50" s="9"/>
      <c r="Q50" s="9"/>
      <c r="R50" s="206"/>
      <c r="S50" s="207"/>
      <c r="T50" s="205"/>
    </row>
    <row r="51" spans="1:20">
      <c r="A51" s="42"/>
      <c r="B51" s="11" t="s">
        <v>173</v>
      </c>
      <c r="C51" s="11"/>
      <c r="D51" s="11"/>
      <c r="E51" s="11"/>
      <c r="F51" s="11"/>
      <c r="G51" s="11"/>
      <c r="H51" s="9"/>
      <c r="I51" s="11"/>
      <c r="J51" s="11"/>
      <c r="K51" s="11"/>
      <c r="L51" s="203">
        <v>25333.279999999999</v>
      </c>
      <c r="M51" s="203"/>
      <c r="N51" s="204">
        <v>2184125.8000000003</v>
      </c>
      <c r="O51" s="203"/>
      <c r="P51" s="9"/>
      <c r="Q51" s="9"/>
      <c r="R51" s="205"/>
      <c r="S51" s="207"/>
      <c r="T51" s="205"/>
    </row>
    <row r="52" spans="1:20">
      <c r="A52" s="42"/>
      <c r="B52" s="11"/>
      <c r="C52" s="11"/>
      <c r="D52" s="11"/>
      <c r="E52" s="11"/>
      <c r="F52" s="11"/>
      <c r="G52" s="11"/>
      <c r="H52" s="9"/>
      <c r="I52" s="11"/>
      <c r="J52" s="11"/>
      <c r="K52" s="11"/>
      <c r="L52" s="203"/>
      <c r="M52" s="203"/>
      <c r="N52" s="204"/>
      <c r="O52" s="203"/>
      <c r="P52" s="9"/>
      <c r="Q52" s="9"/>
      <c r="R52" s="205"/>
      <c r="S52" s="207"/>
      <c r="T52" s="205"/>
    </row>
    <row r="53" spans="1:20">
      <c r="A53" s="42"/>
      <c r="B53" s="11" t="s">
        <v>172</v>
      </c>
      <c r="C53" s="11"/>
      <c r="D53" s="11"/>
      <c r="E53" s="11"/>
      <c r="F53" s="11"/>
      <c r="G53" s="11"/>
      <c r="H53" s="9"/>
      <c r="I53" s="11"/>
      <c r="J53" s="11"/>
      <c r="K53" s="11"/>
      <c r="L53" s="9">
        <v>4661.6000000000004</v>
      </c>
      <c r="M53" s="203"/>
      <c r="N53" s="204">
        <v>2179464.2000000002</v>
      </c>
      <c r="O53" s="203"/>
      <c r="P53" s="9"/>
      <c r="Q53" s="9"/>
      <c r="R53" s="206"/>
      <c r="S53" s="207"/>
      <c r="T53" s="205"/>
    </row>
    <row r="54" spans="1:20">
      <c r="A54" s="42"/>
      <c r="B54" s="11"/>
      <c r="C54" s="11"/>
      <c r="D54" s="11"/>
      <c r="E54" s="11"/>
      <c r="F54" s="11"/>
      <c r="G54" s="11"/>
      <c r="H54" s="9"/>
      <c r="I54" s="11"/>
      <c r="J54" s="11"/>
      <c r="K54" s="11"/>
      <c r="L54" s="203"/>
      <c r="M54" s="203"/>
      <c r="N54" s="204"/>
      <c r="O54" s="203"/>
      <c r="P54" s="9"/>
      <c r="Q54" s="9"/>
      <c r="R54" s="206"/>
      <c r="S54" s="207"/>
      <c r="T54" s="205"/>
    </row>
    <row r="55" spans="1:20">
      <c r="A55" s="42"/>
      <c r="B55" s="131" t="s">
        <v>171</v>
      </c>
      <c r="C55" s="11"/>
      <c r="D55" s="11"/>
      <c r="E55" s="11"/>
      <c r="F55" s="11"/>
      <c r="G55" s="11"/>
      <c r="H55" s="9"/>
      <c r="I55" s="11"/>
      <c r="J55" s="11"/>
      <c r="K55" s="11"/>
      <c r="L55" s="203">
        <v>224099.09</v>
      </c>
      <c r="M55" s="203"/>
      <c r="N55" s="204">
        <v>1955365.11</v>
      </c>
      <c r="O55" s="9"/>
      <c r="P55" s="9"/>
      <c r="Q55" s="9"/>
      <c r="R55" s="206"/>
      <c r="S55" s="207"/>
      <c r="T55" s="205"/>
    </row>
    <row r="56" spans="1:20">
      <c r="A56" s="42"/>
      <c r="B56" s="11"/>
      <c r="C56" s="11"/>
      <c r="D56" s="11"/>
      <c r="E56" s="11"/>
      <c r="F56" s="11"/>
      <c r="G56" s="11"/>
      <c r="H56" s="9"/>
      <c r="I56" s="11"/>
      <c r="J56" s="11"/>
      <c r="K56" s="11"/>
      <c r="L56" s="203"/>
      <c r="M56" s="203"/>
      <c r="N56" s="204"/>
      <c r="O56" s="203"/>
      <c r="R56" s="206"/>
      <c r="S56" s="11"/>
      <c r="T56" s="11"/>
    </row>
    <row r="57" spans="1:20">
      <c r="A57" s="42"/>
      <c r="B57" s="11" t="s">
        <v>170</v>
      </c>
      <c r="C57" s="11"/>
      <c r="D57" s="11"/>
      <c r="E57" s="11"/>
      <c r="F57" s="11"/>
      <c r="G57" s="11"/>
      <c r="H57" s="9"/>
      <c r="I57" s="11"/>
      <c r="J57" s="11"/>
      <c r="K57" s="11"/>
      <c r="L57" s="9">
        <v>0</v>
      </c>
      <c r="M57" s="203"/>
      <c r="N57" s="204">
        <v>1955365.11</v>
      </c>
      <c r="O57" s="9"/>
      <c r="R57" s="205"/>
      <c r="S57" s="11"/>
      <c r="T57" s="11"/>
    </row>
    <row r="58" spans="1:20">
      <c r="A58" s="42"/>
      <c r="B58" s="11"/>
      <c r="C58" s="11"/>
      <c r="D58" s="11"/>
      <c r="E58" s="11"/>
      <c r="F58" s="11"/>
      <c r="G58" s="11"/>
      <c r="H58" s="9"/>
      <c r="I58" s="11"/>
      <c r="J58" s="11"/>
      <c r="K58" s="11"/>
      <c r="L58" s="203"/>
      <c r="M58" s="203"/>
      <c r="N58" s="204"/>
      <c r="O58" s="203"/>
      <c r="R58" s="9"/>
    </row>
    <row r="59" spans="1:20">
      <c r="A59" s="42"/>
      <c r="B59" s="11" t="s">
        <v>169</v>
      </c>
      <c r="C59" s="11"/>
      <c r="D59" s="11"/>
      <c r="E59" s="11"/>
      <c r="F59" s="11"/>
      <c r="G59" s="11"/>
      <c r="H59" s="9"/>
      <c r="I59" s="11"/>
      <c r="J59" s="11"/>
      <c r="K59" s="11"/>
      <c r="L59" s="9">
        <v>1871412.9300000072</v>
      </c>
      <c r="M59" s="203"/>
      <c r="N59" s="204">
        <v>83952.17999999295</v>
      </c>
      <c r="O59" s="9"/>
    </row>
    <row r="60" spans="1:20">
      <c r="A60" s="42"/>
      <c r="B60" s="11"/>
      <c r="C60" s="11"/>
      <c r="D60" s="11"/>
      <c r="E60" s="11"/>
      <c r="F60" s="11"/>
      <c r="G60" s="11"/>
      <c r="H60" s="9"/>
      <c r="I60" s="11"/>
      <c r="J60" s="11"/>
      <c r="K60" s="11"/>
      <c r="L60" s="203"/>
      <c r="M60" s="203"/>
      <c r="N60" s="204"/>
      <c r="O60" s="203"/>
      <c r="R60" s="2"/>
    </row>
    <row r="61" spans="1:20">
      <c r="A61" s="42"/>
      <c r="B61" s="11" t="s">
        <v>168</v>
      </c>
      <c r="C61" s="11"/>
      <c r="D61" s="11"/>
      <c r="E61" s="11"/>
      <c r="F61" s="11"/>
      <c r="G61" s="11"/>
      <c r="H61" s="9"/>
      <c r="I61" s="11"/>
      <c r="J61" s="11"/>
      <c r="K61" s="11"/>
      <c r="L61" s="9">
        <v>13984.8</v>
      </c>
      <c r="M61" s="203"/>
      <c r="N61" s="204">
        <v>69967.379999992947</v>
      </c>
      <c r="O61" s="9"/>
    </row>
    <row r="62" spans="1:20">
      <c r="A62" s="42"/>
      <c r="B62" s="11"/>
      <c r="C62" s="11"/>
      <c r="D62" s="11"/>
      <c r="E62" s="11"/>
      <c r="F62" s="11"/>
      <c r="G62" s="11"/>
      <c r="H62" s="9"/>
      <c r="I62" s="11"/>
      <c r="J62" s="11"/>
      <c r="K62" s="11"/>
      <c r="L62" s="203"/>
      <c r="M62" s="203"/>
      <c r="N62" s="204"/>
      <c r="O62" s="203"/>
    </row>
    <row r="63" spans="1:20">
      <c r="A63" s="42"/>
      <c r="B63" s="11" t="s">
        <v>167</v>
      </c>
      <c r="C63" s="11"/>
      <c r="D63" s="11"/>
      <c r="E63" s="11"/>
      <c r="F63" s="11"/>
      <c r="G63" s="11"/>
      <c r="H63" s="9"/>
      <c r="I63" s="11"/>
      <c r="J63" s="11"/>
      <c r="K63" s="11"/>
      <c r="L63" s="9">
        <v>69967.379999992947</v>
      </c>
      <c r="M63" s="203"/>
      <c r="N63" s="239">
        <v>0</v>
      </c>
      <c r="O63" s="9"/>
    </row>
    <row r="64" spans="1:20">
      <c r="A64" s="42"/>
      <c r="B64" s="11"/>
      <c r="C64" s="11"/>
      <c r="D64" s="11"/>
      <c r="E64" s="11"/>
      <c r="F64" s="11"/>
      <c r="G64" s="11"/>
      <c r="H64" s="9"/>
      <c r="I64" s="11"/>
      <c r="J64" s="11"/>
      <c r="K64" s="11"/>
      <c r="L64" s="203"/>
      <c r="M64" s="203"/>
      <c r="N64" s="204"/>
      <c r="O64" s="203"/>
    </row>
    <row r="65" spans="1:26">
      <c r="A65" s="42"/>
      <c r="B65" s="11" t="s">
        <v>166</v>
      </c>
      <c r="C65" s="11"/>
      <c r="D65" s="11"/>
      <c r="E65" s="11"/>
      <c r="F65" s="11"/>
      <c r="G65" s="11"/>
      <c r="H65" s="9"/>
      <c r="I65" s="11"/>
      <c r="J65" s="11"/>
      <c r="K65" s="11"/>
      <c r="L65" s="9">
        <v>0</v>
      </c>
      <c r="M65" s="203"/>
      <c r="N65" s="204"/>
      <c r="O65" s="203"/>
    </row>
    <row r="66" spans="1:26">
      <c r="A66" s="89"/>
      <c r="B66" s="24"/>
      <c r="C66" s="202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53"/>
      <c r="O66" s="11"/>
    </row>
    <row r="67" spans="1:26" ht="13.5" thickBot="1">
      <c r="A67" s="5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196"/>
      <c r="O67" s="11"/>
      <c r="Z67" s="2"/>
    </row>
    <row r="68" spans="1:26">
      <c r="A68" s="42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26" ht="13.5" thickBot="1">
      <c r="A69" s="42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26">
      <c r="A70" s="201" t="s">
        <v>165</v>
      </c>
      <c r="B70" s="55"/>
      <c r="C70" s="55"/>
      <c r="D70" s="55"/>
      <c r="E70" s="55"/>
      <c r="F70" s="55"/>
      <c r="G70" s="200" t="s">
        <v>164</v>
      </c>
      <c r="H70" s="199" t="s">
        <v>163</v>
      </c>
      <c r="I70" s="11"/>
      <c r="J70" s="11"/>
      <c r="K70" s="11"/>
    </row>
    <row r="71" spans="1:26">
      <c r="A71" s="42"/>
      <c r="B71" s="11"/>
      <c r="C71" s="11"/>
      <c r="D71" s="11"/>
      <c r="E71" s="11"/>
      <c r="F71" s="11"/>
      <c r="G71" s="172"/>
      <c r="H71" s="53"/>
      <c r="I71" s="11"/>
      <c r="J71" s="11"/>
      <c r="K71" s="11"/>
    </row>
    <row r="72" spans="1:26">
      <c r="A72" s="42"/>
      <c r="B72" s="11" t="s">
        <v>162</v>
      </c>
      <c r="C72" s="11"/>
      <c r="D72" s="11"/>
      <c r="E72" s="11"/>
      <c r="F72" s="11"/>
      <c r="G72" s="168">
        <v>224099.09</v>
      </c>
      <c r="H72" s="239">
        <v>224099.09</v>
      </c>
      <c r="I72" s="11"/>
      <c r="J72" s="11"/>
      <c r="K72" s="11"/>
    </row>
    <row r="73" spans="1:26">
      <c r="A73" s="42"/>
      <c r="B73" s="11" t="s">
        <v>161</v>
      </c>
      <c r="C73" s="11"/>
      <c r="D73" s="11"/>
      <c r="E73" s="11"/>
      <c r="F73" s="11"/>
      <c r="G73" s="161">
        <v>224099.09</v>
      </c>
      <c r="H73" s="241">
        <v>224099.09</v>
      </c>
      <c r="I73" s="11"/>
      <c r="J73" s="11"/>
      <c r="K73" s="11"/>
    </row>
    <row r="74" spans="1:26">
      <c r="A74" s="42"/>
      <c r="B74" s="11"/>
      <c r="C74" s="11" t="s">
        <v>160</v>
      </c>
      <c r="D74" s="11"/>
      <c r="E74" s="11"/>
      <c r="F74" s="11"/>
      <c r="G74" s="168">
        <v>0</v>
      </c>
      <c r="H74" s="352">
        <v>0</v>
      </c>
      <c r="I74" s="11"/>
      <c r="J74" s="11"/>
      <c r="K74" s="11"/>
    </row>
    <row r="75" spans="1:26">
      <c r="A75" s="42"/>
      <c r="B75" s="11"/>
      <c r="C75" s="11"/>
      <c r="D75" s="11"/>
      <c r="E75" s="11"/>
      <c r="F75" s="11"/>
      <c r="G75" s="172"/>
      <c r="H75" s="53"/>
      <c r="I75" s="11"/>
      <c r="J75" s="11"/>
      <c r="K75" s="11"/>
      <c r="N75" s="2"/>
    </row>
    <row r="76" spans="1:26">
      <c r="A76" s="42"/>
      <c r="B76" s="11" t="s">
        <v>159</v>
      </c>
      <c r="C76" s="11"/>
      <c r="D76" s="11"/>
      <c r="E76" s="11"/>
      <c r="F76" s="11"/>
      <c r="G76" s="168">
        <v>0</v>
      </c>
      <c r="H76" s="239">
        <v>0</v>
      </c>
      <c r="I76" s="11"/>
      <c r="J76" s="11"/>
      <c r="K76" s="11"/>
    </row>
    <row r="77" spans="1:26">
      <c r="A77" s="42"/>
      <c r="B77" s="11" t="s">
        <v>158</v>
      </c>
      <c r="C77" s="11"/>
      <c r="D77" s="11"/>
      <c r="E77" s="11"/>
      <c r="F77" s="11"/>
      <c r="G77" s="161">
        <v>0</v>
      </c>
      <c r="H77" s="241">
        <v>0</v>
      </c>
      <c r="I77" s="11"/>
      <c r="J77" s="11"/>
      <c r="K77" s="11"/>
    </row>
    <row r="78" spans="1:26">
      <c r="A78" s="42"/>
      <c r="B78" s="11"/>
      <c r="C78" s="11" t="s">
        <v>157</v>
      </c>
      <c r="D78" s="11"/>
      <c r="E78" s="11"/>
      <c r="F78" s="11"/>
      <c r="G78" s="168">
        <v>0</v>
      </c>
      <c r="H78" s="239">
        <v>0</v>
      </c>
      <c r="I78" s="11"/>
      <c r="J78" s="11"/>
      <c r="K78" s="11"/>
    </row>
    <row r="79" spans="1:26">
      <c r="A79" s="42"/>
      <c r="B79" s="11"/>
      <c r="C79" s="11"/>
      <c r="D79" s="11"/>
      <c r="E79" s="11"/>
      <c r="F79" s="11"/>
      <c r="G79" s="172"/>
      <c r="H79" s="53"/>
      <c r="I79" s="11"/>
      <c r="J79" s="11"/>
      <c r="K79" s="11"/>
      <c r="P79" s="9"/>
      <c r="Q79" s="9"/>
      <c r="R79" s="98"/>
    </row>
    <row r="80" spans="1:26">
      <c r="A80" s="42"/>
      <c r="B80" s="11" t="s">
        <v>156</v>
      </c>
      <c r="C80" s="11"/>
      <c r="D80" s="11"/>
      <c r="E80" s="11"/>
      <c r="F80" s="11"/>
      <c r="G80" s="168">
        <v>1941380.31</v>
      </c>
      <c r="H80" s="239">
        <v>1941380.31</v>
      </c>
      <c r="I80" s="11"/>
      <c r="J80" s="11"/>
      <c r="K80" s="11"/>
      <c r="P80" s="9"/>
      <c r="Q80" s="9"/>
    </row>
    <row r="81" spans="1:30">
      <c r="A81" s="42"/>
      <c r="B81" s="11" t="s">
        <v>155</v>
      </c>
      <c r="C81" s="11"/>
      <c r="D81" s="11"/>
      <c r="E81" s="11"/>
      <c r="F81" s="11"/>
      <c r="G81" s="161">
        <v>1941380.31</v>
      </c>
      <c r="H81" s="241">
        <v>1941380.31</v>
      </c>
      <c r="I81" s="11"/>
      <c r="J81" s="11"/>
      <c r="K81" s="11"/>
      <c r="P81" s="9"/>
      <c r="Q81" s="9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>
      <c r="A82" s="42"/>
      <c r="C82" s="11" t="s">
        <v>154</v>
      </c>
      <c r="D82" s="11"/>
      <c r="E82" s="11"/>
      <c r="F82" s="11"/>
      <c r="G82" s="168">
        <v>0</v>
      </c>
      <c r="H82" s="239">
        <v>0</v>
      </c>
      <c r="I82" s="11"/>
      <c r="J82" s="11"/>
      <c r="K82" s="11"/>
      <c r="P82" s="9"/>
      <c r="Q82" s="9"/>
      <c r="R82" s="11"/>
      <c r="S82" s="198"/>
      <c r="T82" s="11"/>
      <c r="U82" s="186"/>
      <c r="V82" s="186"/>
      <c r="W82" s="11"/>
      <c r="X82" s="11"/>
      <c r="Y82" s="11"/>
      <c r="Z82" s="11"/>
      <c r="AA82" s="11"/>
      <c r="AB82" s="11"/>
      <c r="AC82" s="11"/>
      <c r="AD82" s="11"/>
    </row>
    <row r="83" spans="1:30">
      <c r="A83" s="42"/>
      <c r="B83" s="11"/>
      <c r="C83" s="11"/>
      <c r="D83" s="11"/>
      <c r="E83" s="11"/>
      <c r="F83" s="11"/>
      <c r="G83" s="172"/>
      <c r="H83" s="53"/>
      <c r="I83" s="11"/>
      <c r="J83" s="11"/>
      <c r="K83" s="11"/>
      <c r="P83" s="9"/>
      <c r="Q83" s="9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>
      <c r="A84" s="42"/>
      <c r="B84" s="11"/>
      <c r="C84" s="131" t="s">
        <v>153</v>
      </c>
      <c r="D84" s="11"/>
      <c r="E84" s="11"/>
      <c r="F84" s="11"/>
      <c r="G84" s="168">
        <v>2165479.4</v>
      </c>
      <c r="H84" s="239">
        <v>2165479.4</v>
      </c>
      <c r="I84" s="11"/>
      <c r="J84" s="11"/>
      <c r="K84" s="11"/>
      <c r="P84" s="9"/>
      <c r="Q84" s="9"/>
      <c r="R84" s="382"/>
      <c r="S84" s="11"/>
      <c r="T84" s="11"/>
      <c r="U84" s="195"/>
      <c r="V84" s="9"/>
      <c r="W84" s="11"/>
      <c r="X84" s="9"/>
      <c r="Y84" s="9"/>
      <c r="Z84" s="11"/>
      <c r="AA84" s="11"/>
      <c r="AB84" s="11"/>
      <c r="AC84" s="11"/>
      <c r="AD84" s="11"/>
    </row>
    <row r="85" spans="1:30">
      <c r="A85" s="42"/>
      <c r="B85" s="11"/>
      <c r="C85" s="11"/>
      <c r="D85" s="11"/>
      <c r="E85" s="11"/>
      <c r="F85" s="11"/>
      <c r="G85" s="172"/>
      <c r="H85" s="53"/>
      <c r="I85" s="11"/>
      <c r="J85" s="11"/>
      <c r="K85" s="11"/>
      <c r="R85" s="382"/>
      <c r="S85" s="11"/>
      <c r="T85" s="11"/>
      <c r="U85" s="195"/>
      <c r="V85" s="9"/>
      <c r="W85" s="11"/>
      <c r="X85" s="9"/>
      <c r="Y85" s="11"/>
      <c r="Z85" s="24"/>
      <c r="AA85" s="24"/>
      <c r="AB85" s="24"/>
      <c r="AC85" s="11"/>
      <c r="AD85" s="11"/>
    </row>
    <row r="86" spans="1:30" s="23" customFormat="1" ht="13.5" thickBot="1">
      <c r="A86" s="17"/>
      <c r="B86" s="35"/>
      <c r="C86" s="35"/>
      <c r="D86" s="35"/>
      <c r="E86" s="35"/>
      <c r="F86" s="35"/>
      <c r="G86" s="197"/>
      <c r="H86" s="196"/>
      <c r="L86" s="1"/>
      <c r="M86" s="1"/>
      <c r="N86" s="1"/>
      <c r="O86" s="1"/>
      <c r="P86" s="1"/>
      <c r="Q86" s="1"/>
      <c r="R86" s="382"/>
      <c r="S86" s="11"/>
      <c r="T86" s="11"/>
      <c r="U86" s="195"/>
      <c r="V86" s="9"/>
      <c r="W86" s="11"/>
      <c r="X86" s="9"/>
      <c r="Y86" s="11"/>
      <c r="Z86" s="11"/>
      <c r="AA86" s="11"/>
      <c r="AB86" s="11"/>
      <c r="AC86" s="24"/>
      <c r="AD86" s="24"/>
    </row>
    <row r="87" spans="1:30">
      <c r="R87" s="382"/>
      <c r="S87" s="11"/>
      <c r="T87" s="11"/>
      <c r="U87" s="194"/>
      <c r="V87" s="9"/>
      <c r="W87" s="11"/>
      <c r="X87" s="9"/>
      <c r="Y87" s="11"/>
      <c r="Z87" s="11"/>
      <c r="AA87" s="11"/>
      <c r="AB87" s="11"/>
      <c r="AC87" s="11"/>
      <c r="AD87" s="11"/>
    </row>
    <row r="88" spans="1:30">
      <c r="R88" s="11"/>
      <c r="S88" s="131"/>
      <c r="T88" s="131"/>
      <c r="U88" s="12"/>
      <c r="V88" s="12"/>
      <c r="W88" s="11"/>
      <c r="X88" s="11"/>
      <c r="Y88" s="11"/>
      <c r="Z88" s="11"/>
      <c r="AA88" s="11"/>
      <c r="AB88" s="11"/>
      <c r="AC88" s="11"/>
      <c r="AD88" s="11"/>
    </row>
    <row r="89" spans="1:30">
      <c r="R89" s="382"/>
      <c r="S89" s="11"/>
      <c r="T89" s="11"/>
      <c r="U89" s="194"/>
      <c r="V89" s="9"/>
      <c r="W89" s="11"/>
      <c r="X89" s="11"/>
      <c r="Y89" s="11"/>
      <c r="Z89" s="11"/>
      <c r="AA89" s="11"/>
      <c r="AB89" s="11"/>
      <c r="AC89" s="11"/>
      <c r="AD89" s="11"/>
    </row>
    <row r="90" spans="1:30">
      <c r="R90" s="382"/>
      <c r="S90" s="11"/>
      <c r="T90" s="11"/>
      <c r="U90" s="194"/>
      <c r="V90" s="9"/>
      <c r="W90" s="11"/>
      <c r="X90" s="11"/>
      <c r="Y90" s="11"/>
      <c r="Z90" s="11"/>
      <c r="AA90" s="11"/>
      <c r="AB90" s="11"/>
      <c r="AC90" s="11"/>
      <c r="AD90" s="11"/>
    </row>
    <row r="91" spans="1:30">
      <c r="R91" s="382"/>
      <c r="S91" s="11"/>
      <c r="T91" s="11"/>
      <c r="U91" s="194"/>
      <c r="V91" s="9"/>
      <c r="W91" s="11"/>
      <c r="X91" s="11"/>
      <c r="Y91" s="11"/>
      <c r="Z91" s="11"/>
      <c r="AA91" s="11"/>
      <c r="AB91" s="11"/>
      <c r="AC91" s="11"/>
      <c r="AD91" s="11"/>
    </row>
    <row r="92" spans="1:30">
      <c r="R92" s="382"/>
      <c r="S92" s="131"/>
      <c r="T92" s="131"/>
      <c r="U92" s="12"/>
      <c r="V92" s="12"/>
      <c r="W92" s="11"/>
      <c r="X92" s="11"/>
      <c r="Y92" s="11"/>
      <c r="Z92" s="11"/>
      <c r="AA92" s="11"/>
      <c r="AB92" s="11"/>
      <c r="AC92" s="11"/>
      <c r="AD92" s="11"/>
    </row>
    <row r="93" spans="1:30">
      <c r="R93" s="11"/>
      <c r="S93" s="11"/>
      <c r="T93" s="11"/>
      <c r="U93" s="9"/>
      <c r="V93" s="9"/>
      <c r="W93" s="11"/>
      <c r="X93" s="11"/>
      <c r="Y93" s="11"/>
      <c r="Z93" s="11"/>
      <c r="AA93" s="11"/>
      <c r="AB93" s="11"/>
      <c r="AC93" s="11"/>
      <c r="AD93" s="11"/>
    </row>
    <row r="94" spans="1:30">
      <c r="R94" s="11"/>
      <c r="S94" s="131"/>
      <c r="T94" s="131"/>
      <c r="U94" s="12"/>
      <c r="V94" s="12"/>
      <c r="W94" s="11"/>
      <c r="X94" s="11"/>
      <c r="Y94" s="11"/>
      <c r="Z94" s="11"/>
      <c r="AA94" s="11"/>
      <c r="AB94" s="11"/>
      <c r="AC94" s="11"/>
      <c r="AD94" s="11"/>
    </row>
    <row r="95" spans="1:30">
      <c r="R95" s="11"/>
      <c r="S95" s="11"/>
      <c r="T95" s="11"/>
      <c r="U95" s="11"/>
      <c r="V95" s="9"/>
      <c r="W95" s="11"/>
      <c r="X95" s="11"/>
      <c r="Y95" s="11"/>
      <c r="Z95" s="11"/>
      <c r="AA95" s="11"/>
      <c r="AB95" s="11"/>
      <c r="AC95" s="11"/>
      <c r="AD95" s="11"/>
    </row>
    <row r="96" spans="1:30">
      <c r="R96" s="11"/>
      <c r="S96" s="11"/>
      <c r="T96" s="11"/>
      <c r="U96" s="11"/>
      <c r="V96" s="9"/>
      <c r="W96" s="11"/>
      <c r="X96" s="11"/>
      <c r="Y96" s="11"/>
      <c r="Z96" s="11"/>
      <c r="AA96" s="11"/>
      <c r="AB96" s="11"/>
      <c r="AC96" s="11"/>
      <c r="AD96" s="11"/>
    </row>
    <row r="97" spans="16:30"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102" spans="16:30">
      <c r="X102" s="23"/>
      <c r="Y102" s="23"/>
    </row>
    <row r="103" spans="16:30">
      <c r="R103" s="23"/>
      <c r="S103" s="23"/>
      <c r="T103" s="23"/>
      <c r="U103" s="23"/>
      <c r="V103" s="23"/>
      <c r="W103" s="23"/>
    </row>
    <row r="104" spans="16:30">
      <c r="R104" s="98"/>
    </row>
    <row r="105" spans="16:30">
      <c r="P105" s="11"/>
      <c r="Q105" s="11"/>
      <c r="R105" s="11"/>
      <c r="S105" s="11"/>
      <c r="T105" s="11"/>
      <c r="U105" s="11"/>
    </row>
    <row r="106" spans="16:30">
      <c r="P106" s="11"/>
      <c r="Q106" s="11"/>
      <c r="R106" s="147"/>
      <c r="S106" s="147"/>
      <c r="T106" s="11"/>
      <c r="U106" s="11"/>
    </row>
    <row r="107" spans="16:30">
      <c r="P107" s="11"/>
      <c r="Q107" s="11"/>
      <c r="R107" s="11"/>
      <c r="S107" s="147"/>
      <c r="T107" s="11"/>
      <c r="U107" s="11"/>
    </row>
    <row r="108" spans="16:30" ht="15">
      <c r="P108" s="132"/>
      <c r="Q108" s="132"/>
      <c r="R108" s="190"/>
      <c r="S108" s="190"/>
      <c r="T108" s="193"/>
      <c r="U108" s="11"/>
    </row>
    <row r="109" spans="16:30">
      <c r="P109" s="132"/>
      <c r="Q109" s="132"/>
      <c r="R109" s="192"/>
      <c r="S109" s="192"/>
      <c r="T109" s="11"/>
      <c r="U109" s="11"/>
    </row>
    <row r="110" spans="16:30" ht="15">
      <c r="P110" s="132"/>
      <c r="Q110" s="132"/>
      <c r="R110" s="191"/>
      <c r="S110" s="190"/>
      <c r="T110" s="11"/>
      <c r="U110" s="11"/>
    </row>
    <row r="111" spans="16:30">
      <c r="P111" s="11"/>
      <c r="Q111" s="11"/>
      <c r="R111" s="9"/>
      <c r="S111" s="9"/>
      <c r="T111" s="11"/>
      <c r="U111" s="11"/>
    </row>
    <row r="112" spans="16:30">
      <c r="P112" s="11"/>
      <c r="Q112" s="11"/>
      <c r="R112" s="9"/>
      <c r="S112" s="9"/>
      <c r="T112" s="9"/>
      <c r="U112" s="11"/>
    </row>
    <row r="113" spans="16:21">
      <c r="P113" s="11"/>
      <c r="Q113" s="11"/>
      <c r="R113" s="11"/>
      <c r="S113" s="11"/>
      <c r="T113" s="11"/>
      <c r="U113" s="11"/>
    </row>
    <row r="240" spans="4:5">
      <c r="D240" s="189"/>
      <c r="E240" s="189"/>
    </row>
    <row r="241" spans="4:5">
      <c r="D241" s="189"/>
      <c r="E241" s="18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>
      <c r="A1" s="258" t="s">
        <v>241</v>
      </c>
      <c r="B1" s="257"/>
    </row>
    <row r="2" spans="1:10">
      <c r="A2" s="258" t="s">
        <v>240</v>
      </c>
      <c r="B2" s="257"/>
    </row>
    <row r="3" spans="1:10">
      <c r="A3" s="336">
        <f>+'ESA FFELP(2)'!D7</f>
        <v>43281</v>
      </c>
      <c r="B3" s="257"/>
    </row>
    <row r="4" spans="1:10">
      <c r="A4" s="258" t="s">
        <v>239</v>
      </c>
      <c r="B4" s="257"/>
    </row>
    <row r="5" spans="1:10">
      <c r="F5" s="337"/>
      <c r="G5" s="338"/>
      <c r="H5" s="338"/>
      <c r="I5" s="338"/>
      <c r="J5" s="338"/>
    </row>
    <row r="7" spans="1:10">
      <c r="A7" s="247" t="s">
        <v>238</v>
      </c>
    </row>
    <row r="9" spans="1:10">
      <c r="A9" s="248" t="s">
        <v>237</v>
      </c>
      <c r="B9" s="339">
        <v>3093639.89</v>
      </c>
    </row>
    <row r="10" spans="1:10">
      <c r="A10" s="248"/>
      <c r="B10" s="7"/>
    </row>
    <row r="11" spans="1:10">
      <c r="A11" s="248" t="s">
        <v>236</v>
      </c>
      <c r="B11" s="7"/>
    </row>
    <row r="12" spans="1:10">
      <c r="A12" s="248" t="s">
        <v>235</v>
      </c>
      <c r="B12" s="256">
        <v>111878393.33</v>
      </c>
    </row>
    <row r="13" spans="1:10">
      <c r="A13" s="248" t="s">
        <v>234</v>
      </c>
      <c r="B13" s="340">
        <v>-12032070.23</v>
      </c>
    </row>
    <row r="14" spans="1:10">
      <c r="A14" s="248" t="s">
        <v>233</v>
      </c>
      <c r="B14" s="256">
        <f>SUM(B12:B13)</f>
        <v>99846323.099999994</v>
      </c>
    </row>
    <row r="15" spans="1:10">
      <c r="A15" s="248"/>
      <c r="B15" s="256"/>
    </row>
    <row r="16" spans="1:10">
      <c r="A16" s="248" t="s">
        <v>232</v>
      </c>
      <c r="B16" s="256">
        <v>3469916.18</v>
      </c>
    </row>
    <row r="17" spans="1:11">
      <c r="A17" s="255" t="s">
        <v>231</v>
      </c>
      <c r="B17" s="341">
        <v>3409.15</v>
      </c>
    </row>
    <row r="18" spans="1:11">
      <c r="A18" s="248" t="s">
        <v>230</v>
      </c>
      <c r="B18" s="256">
        <v>152324.79</v>
      </c>
      <c r="D18" s="252"/>
      <c r="H18" s="11"/>
    </row>
    <row r="19" spans="1:11">
      <c r="A19" s="248" t="s">
        <v>229</v>
      </c>
      <c r="B19" s="254"/>
      <c r="K19" s="11"/>
    </row>
    <row r="20" spans="1:11">
      <c r="A20" s="248"/>
      <c r="B20" s="253"/>
      <c r="K20" s="11"/>
    </row>
    <row r="21" spans="1:11" ht="13.5" thickBot="1">
      <c r="A21" s="247" t="s">
        <v>82</v>
      </c>
      <c r="B21" s="342">
        <f>B16+B17+B18+B19+B14+B9</f>
        <v>106565613.11</v>
      </c>
      <c r="J21" s="252"/>
      <c r="K21" s="132"/>
    </row>
    <row r="22" spans="1:11" ht="13.5" thickTop="1">
      <c r="A22" s="248"/>
      <c r="B22" s="251"/>
      <c r="C22" s="108"/>
      <c r="K22" s="132"/>
    </row>
    <row r="23" spans="1:11">
      <c r="B23" s="246"/>
      <c r="K23" s="132"/>
    </row>
    <row r="24" spans="1:11">
      <c r="A24" s="247" t="s">
        <v>228</v>
      </c>
      <c r="B24" s="246"/>
      <c r="K24" s="11"/>
    </row>
    <row r="25" spans="1:11">
      <c r="B25" s="246"/>
    </row>
    <row r="26" spans="1:11">
      <c r="A26" s="248" t="s">
        <v>227</v>
      </c>
      <c r="B26" s="256">
        <v>81426324.049999997</v>
      </c>
    </row>
    <row r="27" spans="1:11">
      <c r="A27" s="248" t="s">
        <v>226</v>
      </c>
      <c r="B27" s="256">
        <v>390729.23</v>
      </c>
    </row>
    <row r="28" spans="1:11">
      <c r="B28" s="250"/>
    </row>
    <row r="29" spans="1:11" ht="13.5" thickBot="1">
      <c r="A29" s="248" t="s">
        <v>225</v>
      </c>
      <c r="B29" s="343">
        <f>SUM(B26:B28)</f>
        <v>81817053.280000001</v>
      </c>
    </row>
    <row r="30" spans="1:11" ht="13.5" thickTop="1">
      <c r="B30" s="249"/>
    </row>
    <row r="31" spans="1:11">
      <c r="A31" s="248" t="s">
        <v>224</v>
      </c>
      <c r="B31" s="254">
        <f>B21-B29</f>
        <v>24748559.829999998</v>
      </c>
    </row>
    <row r="32" spans="1:11">
      <c r="B32" s="246"/>
    </row>
    <row r="33" spans="1:10" ht="13.5" thickBot="1">
      <c r="A33" s="247" t="s">
        <v>223</v>
      </c>
      <c r="B33" s="342">
        <f>B21</f>
        <v>106565613.11</v>
      </c>
    </row>
    <row r="34" spans="1:10" ht="13.5" thickTop="1">
      <c r="B34" s="246"/>
    </row>
    <row r="35" spans="1:10">
      <c r="B35" s="109">
        <f>B21-B33</f>
        <v>0</v>
      </c>
    </row>
    <row r="36" spans="1:10">
      <c r="B36" s="7"/>
    </row>
    <row r="37" spans="1:10">
      <c r="A37" s="1" t="s">
        <v>222</v>
      </c>
    </row>
    <row r="38" spans="1:10">
      <c r="A38" s="1" t="s">
        <v>221</v>
      </c>
    </row>
    <row r="43" spans="1:10">
      <c r="J43" s="108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2018-07-23T13:52:18Z</dcterms:created>
  <dcterms:modified xsi:type="dcterms:W3CDTF">2018-07-24T17:37:12Z</dcterms:modified>
</cp:coreProperties>
</file>