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autoCompressPictures="0" defaultThemeVersion="124226"/>
  <bookViews>
    <workbookView xWindow="75" yWindow="6270" windowWidth="28620" windowHeight="5430" tabRatio="748"/>
  </bookViews>
  <sheets>
    <sheet name="ESA FFELP(2)" sheetId="1" r:id="rId1"/>
    <sheet name="ESA Collection and Waterfall(2)" sheetId="15" r:id="rId2"/>
    <sheet name="ESA Balance Sheet(2)" sheetId="20" r:id="rId3"/>
    <sheet name="TB" sheetId="23" state="hidden" r:id="rId4"/>
  </sheets>
  <definedNames>
    <definedName name="_xlnm.Print_Area" localSheetId="1">'ESA Collection and Waterfall(2)'!$A$1:$N$86</definedName>
    <definedName name="_xlnm.Print_Area" localSheetId="0">'ESA FFELP(2)'!$A$1:$O$168</definedName>
    <definedName name="ProjectName">{"Client Name or Project Name"}</definedName>
  </definedNames>
  <calcPr calcId="145621" fullPrecision="0"/>
</workbook>
</file>

<file path=xl/calcChain.xml><?xml version="1.0" encoding="utf-8"?>
<calcChain xmlns="http://schemas.openxmlformats.org/spreadsheetml/2006/main">
  <c r="J76" i="23" l="1"/>
  <c r="I12" i="23"/>
  <c r="I38" i="23"/>
  <c r="I23" i="23"/>
  <c r="J30" i="23"/>
  <c r="J51" i="23"/>
  <c r="J50" i="23"/>
  <c r="J52" i="23"/>
</calcChain>
</file>

<file path=xl/sharedStrings.xml><?xml version="1.0" encoding="utf-8"?>
<sst xmlns="http://schemas.openxmlformats.org/spreadsheetml/2006/main" count="541" uniqueCount="445">
  <si>
    <t>Issuer</t>
  </si>
  <si>
    <t>Deal Name</t>
  </si>
  <si>
    <t>Distribution Date</t>
  </si>
  <si>
    <t>Contact Name</t>
  </si>
  <si>
    <t>Contact Number</t>
  </si>
  <si>
    <t>Website</t>
  </si>
  <si>
    <t>Class</t>
  </si>
  <si>
    <t xml:space="preserve">Collection Period </t>
  </si>
  <si>
    <t>CUSIP</t>
  </si>
  <si>
    <t>Beg Princ Bal</t>
  </si>
  <si>
    <t>Interest Accrual</t>
  </si>
  <si>
    <t>Principal Paid</t>
  </si>
  <si>
    <t>Original Balance</t>
  </si>
  <si>
    <t>% of Securities</t>
  </si>
  <si>
    <t>Index</t>
  </si>
  <si>
    <t>Portfolio Summary</t>
  </si>
  <si>
    <t>Beg Balance</t>
  </si>
  <si>
    <t>End Balance</t>
  </si>
  <si>
    <t>Activity</t>
  </si>
  <si>
    <t>Weighted Average Coupon (WAC)</t>
  </si>
  <si>
    <t>Number of Loans</t>
  </si>
  <si>
    <t>Number of Borrowers</t>
  </si>
  <si>
    <t>Funds and Accounts</t>
  </si>
  <si>
    <t>Reserve Account</t>
  </si>
  <si>
    <t>Capitalized Interest Account</t>
  </si>
  <si>
    <t>Total Assets</t>
  </si>
  <si>
    <t>Portfolio by Loan Status</t>
  </si>
  <si>
    <t>In School</t>
  </si>
  <si>
    <t>Repayment</t>
  </si>
  <si>
    <t xml:space="preserve">    Current</t>
  </si>
  <si>
    <t xml:space="preserve">    31-60 Days Delinquent</t>
  </si>
  <si>
    <t xml:space="preserve">    61-90 Days Delinquent</t>
  </si>
  <si>
    <t>Forbearance</t>
  </si>
  <si>
    <t>Total Repayment</t>
  </si>
  <si>
    <t>Grace</t>
  </si>
  <si>
    <t>Deferment</t>
  </si>
  <si>
    <t>Claims Denied</t>
  </si>
  <si>
    <t># of Loans</t>
  </si>
  <si>
    <t>Beginning</t>
  </si>
  <si>
    <t>Ending</t>
  </si>
  <si>
    <t>% of Balance</t>
  </si>
  <si>
    <t>WAC</t>
  </si>
  <si>
    <t>Total Portfolio</t>
  </si>
  <si>
    <t>Portfolio by Loan Type</t>
  </si>
  <si>
    <t>Other Loans</t>
  </si>
  <si>
    <t>Balance</t>
  </si>
  <si>
    <t>Portfolio by Program Type</t>
  </si>
  <si>
    <t>T-Bill Loans</t>
  </si>
  <si>
    <t>Total</t>
  </si>
  <si>
    <t>% of Total</t>
  </si>
  <si>
    <r>
      <t xml:space="preserve">CPR </t>
    </r>
    <r>
      <rPr>
        <sz val="10"/>
        <rFont val="Arial"/>
        <family val="2"/>
      </rPr>
      <t>(constant pmt rate)</t>
    </r>
  </si>
  <si>
    <t>Balance Sheet and Parity</t>
  </si>
  <si>
    <t>Assets</t>
  </si>
  <si>
    <t>Liabilities</t>
  </si>
  <si>
    <t>Total Liabilities</t>
  </si>
  <si>
    <t>Maturity</t>
  </si>
  <si>
    <t>Total Balance</t>
  </si>
  <si>
    <t>Average Borrower Indebtedness</t>
  </si>
  <si>
    <t>Rate</t>
  </si>
  <si>
    <t xml:space="preserve">    121-180 Days Delinquent</t>
  </si>
  <si>
    <t>WARM</t>
  </si>
  <si>
    <t>Servicer Balance</t>
  </si>
  <si>
    <t>Notes/Bonds - Group I (FFELP)</t>
  </si>
  <si>
    <t xml:space="preserve">    181-270 Days Delinquent</t>
  </si>
  <si>
    <t xml:space="preserve">    271+ Days Delinquent</t>
  </si>
  <si>
    <t>% of Portfolio</t>
  </si>
  <si>
    <t>Clms Outstding</t>
  </si>
  <si>
    <t>Contact Email</t>
  </si>
  <si>
    <t>Delinquency Status</t>
  </si>
  <si>
    <t xml:space="preserve">Auction Status </t>
  </si>
  <si>
    <t>Unsubsidized Consolidation Loans</t>
  </si>
  <si>
    <t>Subsidized Consolidation Loans</t>
  </si>
  <si>
    <t>Subsidized Stafford Loans</t>
  </si>
  <si>
    <t>Unsubsidized Stafford Loans</t>
  </si>
  <si>
    <t>Grad PLUS Loans</t>
  </si>
  <si>
    <t xml:space="preserve">End Princ Bal ª </t>
  </si>
  <si>
    <t>(a) Should include Principal Pmts in the current distribution month</t>
  </si>
  <si>
    <t>Weighted Average Payments Made</t>
  </si>
  <si>
    <t>% of Pool</t>
  </si>
  <si>
    <t>(should include grace period)</t>
  </si>
  <si>
    <t>Margin</t>
  </si>
  <si>
    <t>Collateral Pool Characteristics</t>
  </si>
  <si>
    <t>W.A. Time in Repayment (months)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</si>
  <si>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</si>
  <si>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Total Weighted Average</t>
  </si>
  <si>
    <t>SAP Indices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</si>
  <si>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</si>
  <si>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</si>
  <si>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</si>
  <si>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</si>
  <si>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</si>
  <si>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Capitalized Interest Fund</t>
  </si>
  <si>
    <t xml:space="preserve">Debt Service Reserve </t>
  </si>
  <si>
    <t xml:space="preserve">Note Outstanding Class A </t>
  </si>
  <si>
    <t>Total Portfolio in Repayment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</si>
  <si>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</si>
  <si>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>Payment Frequency</t>
  </si>
  <si>
    <t>Average Loan Balance</t>
  </si>
  <si>
    <t>Accrued Interest to be Capitalized</t>
  </si>
  <si>
    <t>Acquisition Account</t>
  </si>
  <si>
    <t>1ML Loans</t>
  </si>
  <si>
    <t xml:space="preserve">Beg Balance </t>
  </si>
  <si>
    <t xml:space="preserve">Principal Balance </t>
  </si>
  <si>
    <t>Claims in Progress</t>
  </si>
  <si>
    <t>Great Lakes</t>
  </si>
  <si>
    <t>PHEAA</t>
  </si>
  <si>
    <t>31-60 Days Delinquent</t>
  </si>
  <si>
    <t>61-90 Days Delinquent</t>
  </si>
  <si>
    <t>121-180 Days Delinquent</t>
  </si>
  <si>
    <t>181-270 Days Delinquent</t>
  </si>
  <si>
    <t>271+ Days Delinquent</t>
  </si>
  <si>
    <t>Other</t>
  </si>
  <si>
    <t>Current</t>
  </si>
  <si>
    <t>Other Margin Loans</t>
  </si>
  <si>
    <t>Monitoring Waterfall and Collections</t>
  </si>
  <si>
    <t>Collection Period</t>
  </si>
  <si>
    <t>Fees Due for Current Period</t>
  </si>
  <si>
    <t>Collection Amount Received</t>
  </si>
  <si>
    <t xml:space="preserve">   Indenture Trustee Fees</t>
  </si>
  <si>
    <t>Recoveries</t>
  </si>
  <si>
    <t xml:space="preserve">   Servicing Fees</t>
  </si>
  <si>
    <t xml:space="preserve">   Administration Fees</t>
  </si>
  <si>
    <t>Excess of Required Reserve Account</t>
  </si>
  <si>
    <t>Interest on Investment Earnings</t>
  </si>
  <si>
    <t xml:space="preserve">   Other Fees</t>
  </si>
  <si>
    <t>Capitalized Interest Account (after a stepdown or release date)</t>
  </si>
  <si>
    <t>Total Fees</t>
  </si>
  <si>
    <t>Payments from Guarantor</t>
  </si>
  <si>
    <t>Cumulative Default Rate</t>
  </si>
  <si>
    <t>Purchased by Servicers/Sellers</t>
  </si>
  <si>
    <t xml:space="preserve">   Cumulative Defaults ($)</t>
  </si>
  <si>
    <t>Investment Income</t>
  </si>
  <si>
    <t>All Fees</t>
  </si>
  <si>
    <t xml:space="preserve">Other Amounts Received in Collection </t>
  </si>
  <si>
    <t>Total Available Funds</t>
  </si>
  <si>
    <t>Cumulative Net Loss Rate (%)</t>
  </si>
  <si>
    <t>Cumulative Servicer Reject Rate (FFELP) (%)</t>
  </si>
  <si>
    <t>Waterfall Activity</t>
  </si>
  <si>
    <t>Amount Due</t>
  </si>
  <si>
    <t>Amount Remaining</t>
  </si>
  <si>
    <t>Principal and Interest Distributions</t>
  </si>
  <si>
    <t>Interest Carryover Due</t>
  </si>
  <si>
    <t>Interest Carryover Paid</t>
  </si>
  <si>
    <t>Interest Carryover</t>
  </si>
  <si>
    <t>Total Distribution Amount</t>
  </si>
  <si>
    <t>Reserve Amt Required</t>
  </si>
  <si>
    <t>Capitalized Interest Account Required</t>
  </si>
  <si>
    <t>Collection Fund</t>
  </si>
  <si>
    <t>Total Accounts Balance</t>
  </si>
  <si>
    <t>Temporary Cost of Issuance Remaining</t>
  </si>
  <si>
    <t>Proceeds from Tender</t>
  </si>
  <si>
    <t>Paid to Guarantor</t>
  </si>
  <si>
    <t>Prior Month's Allocations or Adjustments</t>
  </si>
  <si>
    <t xml:space="preserve">   Current Period's Defaults ($)</t>
  </si>
  <si>
    <t xml:space="preserve">   Cumulative Default (% of original pool balance) </t>
  </si>
  <si>
    <t xml:space="preserve">   Cumulative Default (% of Repayment ending balances) </t>
  </si>
  <si>
    <t xml:space="preserve">   Current period payments (recoveries) from Guarantor ($)</t>
  </si>
  <si>
    <t xml:space="preserve">   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</si>
  <si>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</si>
  <si>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</si>
  <si>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a)   Cumulative Recoveries includes 97% of Claims in Progress</t>
  </si>
  <si>
    <r>
      <t>First</t>
    </r>
    <r>
      <rPr>
        <sz val="10"/>
        <rFont val="Arial"/>
        <family val="2"/>
      </rPr>
      <t>: Deposits to Department Reserve Fund</t>
    </r>
  </si>
  <si>
    <r>
      <rPr>
        <b/>
        <sz val="10"/>
        <rFont val="Arial"/>
        <family val="2"/>
      </rPr>
      <t>Second</t>
    </r>
    <r>
      <rPr>
        <sz val="10"/>
        <rFont val="Arial"/>
        <family val="2"/>
      </rPr>
      <t>: Trustee Fees due</t>
    </r>
  </si>
  <si>
    <r>
      <rPr>
        <b/>
        <sz val="10"/>
        <rFont val="Arial"/>
        <family val="2"/>
      </rPr>
      <t>Fourth</t>
    </r>
    <r>
      <rPr>
        <sz val="10"/>
        <rFont val="Arial"/>
        <family val="2"/>
      </rPr>
      <t>: Administration Fees due</t>
    </r>
  </si>
  <si>
    <r>
      <t>Fifth</t>
    </r>
    <r>
      <rPr>
        <sz val="10"/>
        <rFont val="Arial"/>
        <family val="2"/>
      </rPr>
      <t>: Interest Distribution on Senior Notes or Obligations</t>
    </r>
  </si>
  <si>
    <t>TOTAL</t>
  </si>
  <si>
    <t>Periodic Interest Due</t>
  </si>
  <si>
    <t>Periodic Interest Paid</t>
  </si>
  <si>
    <t>Periodic Principal Distribution Amount</t>
  </si>
  <si>
    <t>Periodic Principal Paid</t>
  </si>
  <si>
    <t>Excess/(Shortfall)</t>
  </si>
  <si>
    <t>Student Loan Backed Reporting - FFELP</t>
  </si>
  <si>
    <t xml:space="preserve">   Consolidation Rebate Fees</t>
  </si>
  <si>
    <t>Class A</t>
  </si>
  <si>
    <t>Weighted Average Maturity (WAM)</t>
  </si>
  <si>
    <t>91-120 Days Delinquent</t>
  </si>
  <si>
    <t xml:space="preserve">b)  Due to the inclusion of death, disability and bankruptcy claims, the recovery rate can exceed 100%.  </t>
  </si>
  <si>
    <t>Interest Excess/(Shortfall)</t>
  </si>
  <si>
    <r>
      <rPr>
        <b/>
        <sz val="10"/>
        <rFont val="Arial"/>
        <family val="2"/>
      </rPr>
      <t>Sixth</t>
    </r>
    <r>
      <rPr>
        <sz val="10"/>
        <rFont val="Arial"/>
        <family val="2"/>
      </rPr>
      <t>: Debt Service Fund Replenishment</t>
    </r>
  </si>
  <si>
    <r>
      <rPr>
        <b/>
        <sz val="10"/>
        <rFont val="Arial"/>
        <family val="2"/>
      </rPr>
      <t>Seventh</t>
    </r>
    <r>
      <rPr>
        <sz val="10"/>
        <rFont val="Arial"/>
        <family val="2"/>
      </rPr>
      <t>: Principal Distribution to Noteholders</t>
    </r>
  </si>
  <si>
    <t xml:space="preserve">    91-120 Days Delinquent</t>
  </si>
  <si>
    <t>Edsouth Services</t>
  </si>
  <si>
    <t>Indenture No. 2, LLC</t>
  </si>
  <si>
    <t>www.edsouthservices.com</t>
  </si>
  <si>
    <t>GSFC</t>
  </si>
  <si>
    <t>281380AA3</t>
  </si>
  <si>
    <t>Monthly</t>
  </si>
  <si>
    <t>INDENTURE NO. 2, LLC</t>
  </si>
  <si>
    <t>Balance Sheet</t>
  </si>
  <si>
    <t>Unaudited</t>
  </si>
  <si>
    <t>ASSETS</t>
  </si>
  <si>
    <t>Cash</t>
  </si>
  <si>
    <t>Assets Held by Trustee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</si>
  <si>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</si>
  <si>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</si>
  <si>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</si>
  <si>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</si>
  <si>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Other Receivables</t>
  </si>
  <si>
    <t>Prepaid and Deferred Expenses</t>
  </si>
  <si>
    <t>LIABILITIES AND NET ASSETS</t>
  </si>
  <si>
    <t>Notes Payable, Net</t>
  </si>
  <si>
    <t>Accrued Interest Payable</t>
  </si>
  <si>
    <t>Other Accounts Payable &amp; Accrued Expenses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</si>
  <si>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</si>
  <si>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</si>
  <si>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</si>
  <si>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</si>
  <si>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</si>
  <si>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r>
      <rPr>
        <u/>
        <sz val="10"/>
        <rFont val="Arial"/>
        <family val="2"/>
      </rPr>
      <t>Initial</t>
    </r>
    <r>
      <rPr>
        <sz val="10"/>
        <rFont val="Arial"/>
        <family val="2"/>
      </rPr>
      <t xml:space="preserve"> Pool Balance</t>
    </r>
  </si>
  <si>
    <r>
      <t>Pool Balance</t>
    </r>
    <r>
      <rPr>
        <vertAlign val="superscript"/>
        <sz val="10"/>
        <rFont val="Arial"/>
        <family val="2"/>
      </rPr>
      <t xml:space="preserve"> a</t>
    </r>
  </si>
  <si>
    <t>Note Outstanding Class B</t>
  </si>
  <si>
    <t>(a)  Pool Balance for parity includes all accrued interest, including any interest to be capitalized.</t>
  </si>
  <si>
    <r>
      <rPr>
        <b/>
        <sz val="10"/>
        <rFont val="Arial"/>
        <family val="2"/>
      </rPr>
      <t>Collection Account Activity</t>
    </r>
    <r>
      <rPr>
        <vertAlign val="superscript"/>
        <sz val="10"/>
        <rFont val="Arial"/>
        <family val="2"/>
      </rPr>
      <t xml:space="preserve"> a</t>
    </r>
  </si>
  <si>
    <t>Total Pool Balance</t>
  </si>
  <si>
    <t>Cash - Cap. Int. Fund</t>
  </si>
  <si>
    <t>Accrued Late Fees Receivable</t>
  </si>
  <si>
    <t>AIR Department Of Education</t>
  </si>
  <si>
    <t>Other Accounts Payable</t>
  </si>
  <si>
    <r>
      <rPr>
        <b/>
        <sz val="10"/>
        <rFont val="Arial"/>
        <family val="2"/>
      </rPr>
      <t>Eight:</t>
    </r>
    <r>
      <rPr>
        <sz val="10"/>
        <rFont val="Arial"/>
        <family val="2"/>
      </rPr>
      <t xml:space="preserve"> Subordinate Admin Fees</t>
    </r>
  </si>
  <si>
    <r>
      <rPr>
        <b/>
        <sz val="10"/>
        <rFont val="Arial"/>
        <family val="2"/>
      </rPr>
      <t>Tenth</t>
    </r>
    <r>
      <rPr>
        <sz val="10"/>
        <rFont val="Arial"/>
        <family val="2"/>
      </rPr>
      <t>: Release to Issuer</t>
    </r>
  </si>
  <si>
    <t>2012-1 A</t>
  </si>
  <si>
    <t>Current Lifetime</t>
  </si>
  <si>
    <t>Total Parity %</t>
  </si>
  <si>
    <t>Cash - Acquisition Fund</t>
  </si>
  <si>
    <t>13-001-0052</t>
  </si>
  <si>
    <t>Cash - Collection Fund</t>
  </si>
  <si>
    <t>13-001-0055</t>
  </si>
  <si>
    <t>13-001-0057</t>
  </si>
  <si>
    <t>DOE Reserve Account</t>
  </si>
  <si>
    <t>13-001-0058</t>
  </si>
  <si>
    <t>X</t>
  </si>
  <si>
    <t>13-001-0076</t>
  </si>
  <si>
    <t>Debt Service Reserve Fund</t>
  </si>
  <si>
    <t>13-001-1100</t>
  </si>
  <si>
    <t>ED Region - Subsidized Stafford Loans</t>
  </si>
  <si>
    <t>13-001-1104</t>
  </si>
  <si>
    <t>ED Region - Unsubsidized Stafford Loans</t>
  </si>
  <si>
    <t>13-001-1106</t>
  </si>
  <si>
    <t>ED Region - PLUS Loans</t>
  </si>
  <si>
    <t>13-001-1108</t>
  </si>
  <si>
    <t>ED Region -  Consolidation Loans</t>
  </si>
  <si>
    <t>13-001-1200</t>
  </si>
  <si>
    <t>GSFA - Stafford Loans</t>
  </si>
  <si>
    <t>13-001-1204</t>
  </si>
  <si>
    <t>GSFA - Unstafford Loans</t>
  </si>
  <si>
    <t>13-001-1206</t>
  </si>
  <si>
    <t>GSFA - Plus Loans</t>
  </si>
  <si>
    <t>13-001-1208</t>
  </si>
  <si>
    <t>GSFA Consolidation Loans</t>
  </si>
  <si>
    <t>13-001-1245</t>
  </si>
  <si>
    <t>Great Lakes - Stafford Loans</t>
  </si>
  <si>
    <t>13-001-1247</t>
  </si>
  <si>
    <t>Great Lakes - Plus Loans</t>
  </si>
  <si>
    <t>13-001-1248</t>
  </si>
  <si>
    <t>Great Lakes - Consolidation Loans</t>
  </si>
  <si>
    <t>13-001-1500</t>
  </si>
  <si>
    <t>AIR Borrower - ED Region Subsidized Stafford</t>
  </si>
  <si>
    <t>13-001-1501</t>
  </si>
  <si>
    <t>AIR Government -  ED Region Subsidized Stafford</t>
  </si>
  <si>
    <t>13-001-1502</t>
  </si>
  <si>
    <t>IBR Government Behalf Payment</t>
  </si>
  <si>
    <t>13-001-1504</t>
  </si>
  <si>
    <t>AIR Borrower - ED Region Unsubsidized Stafford</t>
  </si>
  <si>
    <t>13-001-1506</t>
  </si>
  <si>
    <t>AIR Borrower - Edfinancial Plus Loans</t>
  </si>
  <si>
    <t>13-001-1508</t>
  </si>
  <si>
    <t>AIR Borrower - Edfinancial Consolidation Loans</t>
  </si>
  <si>
    <t>13-001-1600</t>
  </si>
  <si>
    <t>A/R Borrower - GSFA Stafford Loans</t>
  </si>
  <si>
    <t>13-001-1601</t>
  </si>
  <si>
    <t>A/R Govt - GSFA Stafford</t>
  </si>
  <si>
    <t>13-001-1604</t>
  </si>
  <si>
    <t>A/R Borrower - GSFA Unstafford</t>
  </si>
  <si>
    <t>13-001-1606</t>
  </si>
  <si>
    <t>A/R Borrower Int - GSFA Plus</t>
  </si>
  <si>
    <t>13-001-1608</t>
  </si>
  <si>
    <t>A/R Borrower Interest - Consolidation - GSFA -</t>
  </si>
  <si>
    <t>13-001-1645</t>
  </si>
  <si>
    <t>A/R Borrower Int - Great Lakes - Stafford Loans</t>
  </si>
  <si>
    <t>13-001-1646</t>
  </si>
  <si>
    <t>A/R Government - Great Lakes - Subsidized</t>
  </si>
  <si>
    <t>13-001-1647</t>
  </si>
  <si>
    <t>A/R Borrower Int - Great Lakes - Plus Loans</t>
  </si>
  <si>
    <t>13-001-1649</t>
  </si>
  <si>
    <t>A/R Borrower Int - Great Lakes - Consol Loans</t>
  </si>
  <si>
    <t xml:space="preserve">Pool Balance (Includes Accrued Int. to be Capitalized) </t>
  </si>
  <si>
    <t>Pool Balance (Includes Accrued Int. to be Capitalized)</t>
  </si>
  <si>
    <t xml:space="preserve">             Amount ($)</t>
  </si>
  <si>
    <t>Total Pool Balance (Includes Accrued Int. to be Capitalized)</t>
  </si>
  <si>
    <t>Waterfall for Distribution (in accordance with transaction - specific documents)</t>
  </si>
  <si>
    <r>
      <rPr>
        <b/>
        <sz val="10"/>
        <rFont val="Arial"/>
        <family val="2"/>
      </rPr>
      <t>Third</t>
    </r>
    <r>
      <rPr>
        <sz val="10"/>
        <rFont val="Arial"/>
        <family val="2"/>
      </rPr>
      <t>: Servicing Fees due</t>
    </r>
  </si>
  <si>
    <r>
      <rPr>
        <b/>
        <sz val="10"/>
        <rFont val="Arial"/>
        <family val="2"/>
      </rPr>
      <t>Ninth:</t>
    </r>
    <r>
      <rPr>
        <sz val="10"/>
        <rFont val="Arial"/>
        <family val="2"/>
      </rPr>
      <t xml:space="preserve"> Additional Principal on the Notes</t>
    </r>
  </si>
  <si>
    <t>Eric Stewart</t>
  </si>
  <si>
    <t>estewart@edsouth.org</t>
  </si>
  <si>
    <t>865-824-3070</t>
  </si>
  <si>
    <t>System:</t>
  </si>
  <si>
    <t>TRIAL BALANCE SUMMARY FOR 2013</t>
  </si>
  <si>
    <t>Page:</t>
  </si>
  <si>
    <t>User Date:</t>
  </si>
  <si>
    <t>User ID:</t>
  </si>
  <si>
    <t>BCasseb</t>
  </si>
  <si>
    <t>Edsouth Indenture No. 2, LLC  2012-1</t>
  </si>
  <si>
    <t>General Ledger</t>
  </si>
  <si>
    <t>Ranges:</t>
  </si>
  <si>
    <t>From:</t>
  </si>
  <si>
    <t>To:</t>
  </si>
  <si>
    <t>Date:</t>
  </si>
  <si>
    <t>Sorted By:</t>
  </si>
  <si>
    <t>Entity</t>
  </si>
  <si>
    <t>Account:</t>
  </si>
  <si>
    <t>First</t>
  </si>
  <si>
    <t>Last</t>
  </si>
  <si>
    <t>Include:</t>
  </si>
  <si>
    <t>Posting, Inactive, Zero Balance/No Trx</t>
  </si>
  <si>
    <t>Inactive</t>
  </si>
  <si>
    <t>Account</t>
  </si>
  <si>
    <t>Description</t>
  </si>
  <si>
    <t>Beginning Balance</t>
  </si>
  <si>
    <t>Debit</t>
  </si>
  <si>
    <t>Credit</t>
  </si>
  <si>
    <t>Net Change</t>
  </si>
  <si>
    <t>Ending Balance</t>
  </si>
  <si>
    <t>13-001-1660</t>
  </si>
  <si>
    <t>Special Direct Consolidation Program - Pending</t>
  </si>
  <si>
    <t>13-001-1670</t>
  </si>
  <si>
    <t>13-001-1689</t>
  </si>
  <si>
    <t>13-001-1696</t>
  </si>
  <si>
    <t>Accounts Receivable - Other</t>
  </si>
  <si>
    <t>13-001-1698</t>
  </si>
  <si>
    <t>Payments Pending</t>
  </si>
  <si>
    <t>13-001-1712</t>
  </si>
  <si>
    <t>Set-Up Costs</t>
  </si>
  <si>
    <t>13-001-1714</t>
  </si>
  <si>
    <t>Accumulated Amortization - Set-Up Costs</t>
  </si>
  <si>
    <t>13-001-1716</t>
  </si>
  <si>
    <t>Dicsount on Loan Purchases</t>
  </si>
  <si>
    <t>13-001-1718</t>
  </si>
  <si>
    <t>Acc. Accretion on Loan Purchase Discount</t>
  </si>
  <si>
    <t>13-001-2120</t>
  </si>
  <si>
    <t>Originations Fees Payable</t>
  </si>
  <si>
    <t>13-001-2184</t>
  </si>
  <si>
    <t>AP Dept of Education</t>
  </si>
  <si>
    <t>13-001-2185</t>
  </si>
  <si>
    <t>13-001-2233</t>
  </si>
  <si>
    <t>Note Payable</t>
  </si>
  <si>
    <t>13-001-3000</t>
  </si>
  <si>
    <t>Beginning Fund Balance</t>
  </si>
  <si>
    <t>13-001-3010</t>
  </si>
  <si>
    <t>Paid In Capital</t>
  </si>
  <si>
    <t>13-001-3011</t>
  </si>
  <si>
    <t>Distribution to Parent</t>
  </si>
  <si>
    <t>13-001-4055</t>
  </si>
  <si>
    <t>Interest Income - Acq Fund</t>
  </si>
  <si>
    <t>13-001-4060</t>
  </si>
  <si>
    <t>13-001-4089</t>
  </si>
  <si>
    <t>Gain/Loss on Sale of Student Loans</t>
  </si>
  <si>
    <t>13-001-4500</t>
  </si>
  <si>
    <t>Int Inc Borrower - ED Region - Subsidiized</t>
  </si>
  <si>
    <t>13-001-4501</t>
  </si>
  <si>
    <t>Int Inc Government -  ED Region - Subsidized</t>
  </si>
  <si>
    <t>13-001-4504</t>
  </si>
  <si>
    <t>Int Inc Borrower - ED Region - Unsubsidized</t>
  </si>
  <si>
    <t>13-001-4506</t>
  </si>
  <si>
    <t>Int Inc Borrower - ED Region - PLUS</t>
  </si>
  <si>
    <t>13-001-4508</t>
  </si>
  <si>
    <t>Int Inc Borrower - ED Region - Consolidation</t>
  </si>
  <si>
    <t>13-001-4600</t>
  </si>
  <si>
    <t>Int Inc Borrower - GSFA Stafford</t>
  </si>
  <si>
    <t>13-001-4601</t>
  </si>
  <si>
    <t>Int Inc Government GSFA Unstafford</t>
  </si>
  <si>
    <t>13-001-4604</t>
  </si>
  <si>
    <t>Int Inc Borrower - GSFA Unstafford</t>
  </si>
  <si>
    <t>13-001-4606</t>
  </si>
  <si>
    <t>Int Inc Borrower - GSFA Plus</t>
  </si>
  <si>
    <t>13-001-4608</t>
  </si>
  <si>
    <t>Int Inc Borrower - GSFA - Cons</t>
  </si>
  <si>
    <t>13-001-4645</t>
  </si>
  <si>
    <t>Int. Income - Borrower - Great Lakes Sub</t>
  </si>
  <si>
    <t>13-001-4646</t>
  </si>
  <si>
    <t>Int Income - Government - Great Lakes Subsidized</t>
  </si>
  <si>
    <t>13-001-4647</t>
  </si>
  <si>
    <t>Int Income - Borrower - Great Lakes PLUS</t>
  </si>
  <si>
    <t>13-001-4649</t>
  </si>
  <si>
    <t>Int. Income Borrower - Great Lakes Consolidations</t>
  </si>
  <si>
    <t>13-001-4702</t>
  </si>
  <si>
    <t>Special Allowance</t>
  </si>
  <si>
    <t>13-001-4709</t>
  </si>
  <si>
    <t>Late Fee Income</t>
  </si>
  <si>
    <t>13-001-4718</t>
  </si>
  <si>
    <t>Accretion of Discounts on Loans Purchased</t>
  </si>
  <si>
    <t>13-001-5032</t>
  </si>
  <si>
    <t>Interest Expense</t>
  </si>
  <si>
    <t>13-001-5033</t>
  </si>
  <si>
    <t>13-001-5316</t>
  </si>
  <si>
    <t>Lender Origination Costs</t>
  </si>
  <si>
    <t>13-001-5400</t>
  </si>
  <si>
    <t>Legal Expenses</t>
  </si>
  <si>
    <t>13-001-5402</t>
  </si>
  <si>
    <t>Accounting/Auditing Expenses</t>
  </si>
  <si>
    <t>13-001-5404</t>
  </si>
  <si>
    <t>Consulting</t>
  </si>
  <si>
    <t>13-001-5408</t>
  </si>
  <si>
    <t>Director Fees</t>
  </si>
  <si>
    <t>13-001-5510</t>
  </si>
  <si>
    <t>Conversion &amp; Servicing</t>
  </si>
  <si>
    <t>13-001-5511</t>
  </si>
  <si>
    <t>Program &amp; Admin Fees</t>
  </si>
  <si>
    <t>13-001-5512</t>
  </si>
  <si>
    <t>Excess Interest - Department of ED</t>
  </si>
  <si>
    <t>13-001-5513</t>
  </si>
  <si>
    <t>Rating Agency Fees</t>
  </si>
  <si>
    <t>13-001-5602</t>
  </si>
  <si>
    <t>Trustee/Agent Fees</t>
  </si>
  <si>
    <t>13-001-5607</t>
  </si>
  <si>
    <t>Consolidation Rebate Fees</t>
  </si>
  <si>
    <t>13-001-5712</t>
  </si>
  <si>
    <t>Amortionation of Set-Up Costs</t>
  </si>
  <si>
    <t>13-001-5900</t>
  </si>
  <si>
    <t>Miscellaneous Expense</t>
  </si>
  <si>
    <t>13-001-5902</t>
  </si>
  <si>
    <t>Bank Service Charges</t>
  </si>
  <si>
    <t>13-001-5906</t>
  </si>
  <si>
    <t>Misc Write-Ups</t>
  </si>
  <si>
    <t>Accounts</t>
  </si>
  <si>
    <t>Grand Totals:</t>
  </si>
  <si>
    <t>-  Indenture No 2</t>
  </si>
  <si>
    <t>Monthly Distribution Report</t>
  </si>
  <si>
    <t>Payables Breakdown:</t>
  </si>
  <si>
    <t xml:space="preserve">(a) Cash collections represent amounts received and posted in the Trust accounts as of the last </t>
  </si>
  <si>
    <t>day of the collection period.</t>
  </si>
  <si>
    <t xml:space="preserve">                                     -</t>
  </si>
  <si>
    <t xml:space="preserve">                             -</t>
  </si>
  <si>
    <t xml:space="preserve">                                   -</t>
  </si>
  <si>
    <t xml:space="preserve">                                              -</t>
  </si>
  <si>
    <t xml:space="preserve">                               -    </t>
  </si>
  <si>
    <t>Interest Income</t>
  </si>
  <si>
    <t xml:space="preserve">                                             -  </t>
  </si>
  <si>
    <t>Edsouth Services - Indenture No. 2, LLC</t>
  </si>
  <si>
    <t>RepaymentCurrent</t>
  </si>
  <si>
    <t>Repayment31-60 Days Delinquent</t>
  </si>
  <si>
    <t>Repayment61-90 Days Delinquent</t>
  </si>
  <si>
    <t>Repayment91-120 Days Delinquent</t>
  </si>
  <si>
    <t>Repayment121-180 Days Delinquent</t>
  </si>
  <si>
    <t>Repayment181-270 Days Delinquent</t>
  </si>
  <si>
    <t>Repayment271+ Days Delinquent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</si>
</sst>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00%"/>
    <numFmt numFmtId="167" formatCode="_(* #,##0.0000_);_(* \(#,##0.0000\);_(* &quot;-&quot;??_);_(@_)"/>
    <numFmt numFmtId="168" formatCode="_(* #,##0.0000_);_(* \(#,##0.0000\);_(* &quot;-&quot;????_);_(@_)"/>
    <numFmt numFmtId="169" formatCode="_(* #,##0.00_);_(* \(#,##0.00\);_(* &quot;-&quot;_);_(@_)"/>
    <numFmt numFmtId="170" formatCode="_(* #,##0.000000_);_(* \(#,##0.000000\);_(* &quot;-&quot;??_);_(@_)"/>
    <numFmt numFmtId="171" formatCode="0.000000"/>
    <numFmt numFmtId="172" formatCode="0.000%"/>
    <numFmt numFmtId="173" formatCode="#,###,##0.00;\(#,###,##0.00\)"/>
    <numFmt numFmtId="174" formatCode="#,##0.00%;\(#,##0.00%\)"/>
    <numFmt numFmtId="175" formatCode="&quot;$&quot;#,###,##0.00;\(&quot;$&quot;#,###,##0.00\)"/>
    <numFmt numFmtId="176" formatCode="_(&quot;$&quot;* #,##0_);_(&quot;$&quot;* \(#,##0\);_(&quot;$&quot;* &quot;-&quot;??_);_(@_)"/>
    <numFmt numFmtId="177" formatCode="mmmm\ d\,\ yyyy"/>
    <numFmt numFmtId="178" formatCode="0.0000%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b/>
      <sz val="1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4"/>
      <name val="Arial"/>
      <family val="2"/>
    </font>
    <font>
      <b/>
      <sz val="10"/>
      <color rgb="FFFF0000"/>
      <name val="Arial"/>
      <family val="2"/>
    </font>
    <font>
      <sz val="10"/>
      <color indexed="0"/>
      <name val="Arial"/>
      <family val="2"/>
    </font>
    <font>
      <b/>
      <i/>
      <sz val="9"/>
      <color indexed="0"/>
      <name val="Arial"/>
      <family val="2"/>
    </font>
    <font>
      <sz val="12"/>
      <color indexed="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31" fillId="0" borderId="0" applyNumberFormat="0" applyFill="0" applyBorder="0" applyAlignment="0" applyProtection="0"/>
    <xf numFmtId="0" fontId="32" fillId="0" borderId="82" applyNumberFormat="0" applyFill="0" applyAlignment="0" applyProtection="0"/>
    <xf numFmtId="0" fontId="33" fillId="0" borderId="83" applyNumberFormat="0" applyFill="0" applyAlignment="0" applyProtection="0"/>
    <xf numFmtId="0" fontId="34" fillId="0" borderId="84" applyNumberFormat="0" applyFill="0" applyAlignment="0" applyProtection="0"/>
    <xf numFmtId="0" fontId="34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6" fillId="7" borderId="0" applyNumberFormat="0" applyBorder="0" applyAlignment="0" applyProtection="0"/>
    <xf numFmtId="0" fontId="37" fillId="8" borderId="0" applyNumberFormat="0" applyBorder="0" applyAlignment="0" applyProtection="0"/>
    <xf numFmtId="0" fontId="38" fillId="9" borderId="85" applyNumberFormat="0" applyAlignment="0" applyProtection="0"/>
    <xf numFmtId="0" fontId="39" fillId="10" borderId="86" applyNumberFormat="0" applyAlignment="0" applyProtection="0"/>
    <xf numFmtId="0" fontId="40" fillId="10" borderId="85" applyNumberFormat="0" applyAlignment="0" applyProtection="0"/>
    <xf numFmtId="0" fontId="41" fillId="0" borderId="87" applyNumberFormat="0" applyFill="0" applyAlignment="0" applyProtection="0"/>
    <xf numFmtId="0" fontId="42" fillId="11" borderId="88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90" applyNumberFormat="0" applyFill="0" applyAlignment="0" applyProtection="0"/>
    <xf numFmtId="0" fontId="3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0" fillId="36" borderId="0" applyNumberFormat="0" applyBorder="0" applyAlignment="0" applyProtection="0"/>
    <xf numFmtId="0" fontId="25" fillId="0" borderId="0"/>
    <xf numFmtId="173" fontId="25" fillId="0" borderId="0"/>
    <xf numFmtId="175" fontId="25" fillId="0" borderId="0"/>
    <xf numFmtId="174" fontId="25" fillId="0" borderId="0"/>
    <xf numFmtId="0" fontId="25" fillId="0" borderId="0"/>
    <xf numFmtId="0" fontId="25" fillId="0" borderId="0"/>
    <xf numFmtId="0" fontId="26" fillId="0" borderId="0"/>
    <xf numFmtId="0" fontId="27" fillId="0" borderId="0"/>
    <xf numFmtId="0" fontId="1" fillId="0" borderId="0"/>
    <xf numFmtId="0" fontId="1" fillId="12" borderId="89" applyNumberFormat="0" applyFont="0" applyAlignment="0" applyProtection="0"/>
  </cellStyleXfs>
  <cellXfs count="502">
    <xf numFmtId="0" fontId="0" fillId="0" borderId="0" xfId="0"/>
    <xf numFmtId="4" fontId="5" fillId="0" borderId="0" xfId="0" applyNumberFormat="1" applyFont="1"/>
    <xf numFmtId="0" fontId="6" fillId="0" borderId="1" xfId="0" applyFont="1" applyFill="1" applyBorder="1"/>
    <xf numFmtId="0" fontId="6" fillId="0" borderId="3" xfId="0" applyFont="1" applyFill="1" applyBorder="1"/>
    <xf numFmtId="0" fontId="6" fillId="0" borderId="8" xfId="0" applyFont="1" applyFill="1" applyBorder="1"/>
    <xf numFmtId="0" fontId="10" fillId="0" borderId="0" xfId="0" applyFont="1" applyFill="1"/>
    <xf numFmtId="0" fontId="10" fillId="0" borderId="1" xfId="0" applyFont="1" applyFill="1" applyBorder="1"/>
    <xf numFmtId="0" fontId="10" fillId="0" borderId="2" xfId="0" applyFont="1" applyFill="1" applyBorder="1"/>
    <xf numFmtId="0" fontId="10" fillId="0" borderId="12" xfId="0" applyFont="1" applyFill="1" applyBorder="1"/>
    <xf numFmtId="0" fontId="9" fillId="0" borderId="13" xfId="0" applyFont="1" applyFill="1" applyBorder="1"/>
    <xf numFmtId="0" fontId="10" fillId="0" borderId="5" xfId="0" applyFont="1" applyFill="1" applyBorder="1"/>
    <xf numFmtId="0" fontId="10" fillId="0" borderId="16" xfId="0" applyFont="1" applyFill="1" applyBorder="1"/>
    <xf numFmtId="0" fontId="6" fillId="0" borderId="17" xfId="0" applyFont="1" applyFill="1" applyBorder="1"/>
    <xf numFmtId="0" fontId="10" fillId="0" borderId="18" xfId="0" applyFont="1" applyFill="1" applyBorder="1"/>
    <xf numFmtId="0" fontId="10" fillId="0" borderId="8" xfId="0" applyFont="1" applyFill="1" applyBorder="1"/>
    <xf numFmtId="0" fontId="10" fillId="0" borderId="17" xfId="0" applyFont="1" applyFill="1" applyBorder="1"/>
    <xf numFmtId="0" fontId="10" fillId="0" borderId="6" xfId="0" applyFont="1" applyFill="1" applyBorder="1"/>
    <xf numFmtId="0" fontId="10" fillId="0" borderId="13" xfId="0" applyFont="1" applyFill="1" applyBorder="1"/>
    <xf numFmtId="43" fontId="10" fillId="0" borderId="20" xfId="0" applyNumberFormat="1" applyFont="1" applyFill="1" applyBorder="1"/>
    <xf numFmtId="0" fontId="6" fillId="0" borderId="21" xfId="0" applyFont="1" applyFill="1" applyBorder="1"/>
    <xf numFmtId="10" fontId="9" fillId="0" borderId="13" xfId="0" applyNumberFormat="1" applyFont="1" applyFill="1" applyBorder="1"/>
    <xf numFmtId="43" fontId="6" fillId="0" borderId="15" xfId="0" applyNumberFormat="1" applyFont="1" applyFill="1" applyBorder="1" applyAlignment="1">
      <alignment horizontal="center"/>
    </xf>
    <xf numFmtId="43" fontId="6" fillId="0" borderId="21" xfId="0" applyNumberFormat="1" applyFont="1" applyFill="1" applyBorder="1" applyAlignment="1">
      <alignment horizontal="center"/>
    </xf>
    <xf numFmtId="0" fontId="10" fillId="0" borderId="7" xfId="0" applyFont="1" applyFill="1" applyBorder="1"/>
    <xf numFmtId="0" fontId="10" fillId="0" borderId="3" xfId="0" applyFont="1" applyFill="1" applyBorder="1"/>
    <xf numFmtId="0" fontId="9" fillId="0" borderId="23" xfId="0" applyFont="1" applyFill="1" applyBorder="1"/>
    <xf numFmtId="0" fontId="9" fillId="0" borderId="9" xfId="0" applyFont="1" applyFill="1" applyBorder="1"/>
    <xf numFmtId="165" fontId="9" fillId="0" borderId="23" xfId="0" applyNumberFormat="1" applyFont="1" applyFill="1" applyBorder="1"/>
    <xf numFmtId="164" fontId="10" fillId="0" borderId="0" xfId="0" applyNumberFormat="1" applyFont="1" applyFill="1"/>
    <xf numFmtId="43" fontId="10" fillId="0" borderId="0" xfId="0" applyNumberFormat="1" applyFont="1" applyFill="1"/>
    <xf numFmtId="166" fontId="10" fillId="0" borderId="0" xfId="0" applyNumberFormat="1" applyFont="1" applyFill="1" applyBorder="1" applyAlignment="1">
      <alignment horizontal="center"/>
    </xf>
    <xf numFmtId="0" fontId="10" fillId="0" borderId="26" xfId="0" applyFont="1" applyFill="1" applyBorder="1"/>
    <xf numFmtId="0" fontId="10" fillId="0" borderId="21" xfId="0" applyFont="1" applyFill="1" applyBorder="1"/>
    <xf numFmtId="0" fontId="10" fillId="0" borderId="28" xfId="0" applyFont="1" applyFill="1" applyBorder="1"/>
    <xf numFmtId="43" fontId="10" fillId="0" borderId="26" xfId="0" applyNumberFormat="1" applyFont="1" applyFill="1" applyBorder="1"/>
    <xf numFmtId="43" fontId="10" fillId="0" borderId="28" xfId="0" applyNumberFormat="1" applyFont="1" applyFill="1" applyBorder="1"/>
    <xf numFmtId="0" fontId="9" fillId="0" borderId="7" xfId="0" applyFont="1" applyFill="1" applyBorder="1"/>
    <xf numFmtId="0" fontId="9" fillId="0" borderId="8" xfId="0" applyFont="1" applyFill="1" applyBorder="1"/>
    <xf numFmtId="0" fontId="9" fillId="0" borderId="18" xfId="0" applyFont="1" applyFill="1" applyBorder="1"/>
    <xf numFmtId="14" fontId="10" fillId="0" borderId="0" xfId="0" applyNumberFormat="1" applyFont="1" applyFill="1"/>
    <xf numFmtId="44" fontId="10" fillId="0" borderId="0" xfId="0" applyNumberFormat="1" applyFont="1" applyFill="1"/>
    <xf numFmtId="170" fontId="10" fillId="0" borderId="0" xfId="0" applyNumberFormat="1" applyFont="1" applyFill="1"/>
    <xf numFmtId="41" fontId="10" fillId="0" borderId="0" xfId="0" applyNumberFormat="1" applyFont="1" applyFill="1"/>
    <xf numFmtId="10" fontId="10" fillId="0" borderId="0" xfId="0" applyNumberFormat="1" applyFont="1" applyFill="1"/>
    <xf numFmtId="171" fontId="10" fillId="0" borderId="0" xfId="0" applyNumberFormat="1" applyFont="1" applyFill="1"/>
    <xf numFmtId="44" fontId="10" fillId="0" borderId="0" xfId="0" applyNumberFormat="1" applyFont="1" applyFill="1" applyBorder="1"/>
    <xf numFmtId="0" fontId="0" fillId="0" borderId="5" xfId="0" applyFill="1" applyBorder="1"/>
    <xf numFmtId="0" fontId="0" fillId="0" borderId="16" xfId="0" applyFill="1" applyBorder="1"/>
    <xf numFmtId="0" fontId="0" fillId="0" borderId="2" xfId="0" applyFill="1" applyBorder="1"/>
    <xf numFmtId="0" fontId="10" fillId="0" borderId="22" xfId="0" applyFont="1" applyFill="1" applyBorder="1"/>
    <xf numFmtId="0" fontId="8" fillId="0" borderId="0" xfId="0" applyFont="1" applyFill="1" applyBorder="1" applyAlignment="1">
      <alignment vertical="center" wrapText="1"/>
    </xf>
    <xf numFmtId="0" fontId="0" fillId="0" borderId="39" xfId="0" applyFill="1" applyBorder="1"/>
    <xf numFmtId="0" fontId="18" fillId="0" borderId="0" xfId="0" applyFont="1" applyFill="1" applyBorder="1"/>
    <xf numFmtId="0" fontId="0" fillId="0" borderId="4" xfId="0" applyFill="1" applyBorder="1"/>
    <xf numFmtId="14" fontId="6" fillId="0" borderId="0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3" fontId="0" fillId="0" borderId="6" xfId="0" applyNumberFormat="1" applyFont="1" applyFill="1" applyBorder="1"/>
    <xf numFmtId="43" fontId="0" fillId="0" borderId="0" xfId="0" applyNumberFormat="1" applyFont="1" applyFill="1" applyBorder="1"/>
    <xf numFmtId="0" fontId="21" fillId="0" borderId="0" xfId="0" applyFont="1" applyFill="1" applyBorder="1"/>
    <xf numFmtId="0" fontId="0" fillId="0" borderId="7" xfId="0" applyFill="1" applyBorder="1"/>
    <xf numFmtId="0" fontId="0" fillId="0" borderId="8" xfId="0" applyFill="1" applyBorder="1"/>
    <xf numFmtId="43" fontId="0" fillId="0" borderId="0" xfId="0" applyNumberFormat="1" applyFill="1" applyBorder="1"/>
    <xf numFmtId="0" fontId="0" fillId="0" borderId="6" xfId="0" applyFill="1" applyBorder="1"/>
    <xf numFmtId="0" fontId="9" fillId="0" borderId="4" xfId="0" applyFont="1" applyFill="1" applyBorder="1"/>
    <xf numFmtId="0" fontId="8" fillId="0" borderId="5" xfId="0" applyFont="1" applyFill="1" applyBorder="1"/>
    <xf numFmtId="0" fontId="19" fillId="0" borderId="5" xfId="0" applyFont="1" applyFill="1" applyBorder="1"/>
    <xf numFmtId="0" fontId="8" fillId="0" borderId="16" xfId="0" applyFont="1" applyFill="1" applyBorder="1"/>
    <xf numFmtId="0" fontId="8" fillId="0" borderId="6" xfId="0" applyFont="1" applyFill="1" applyBorder="1"/>
    <xf numFmtId="0" fontId="8" fillId="0" borderId="8" xfId="0" applyFont="1" applyFill="1" applyBorder="1"/>
    <xf numFmtId="43" fontId="8" fillId="0" borderId="8" xfId="0" applyNumberFormat="1" applyFont="1" applyFill="1" applyBorder="1"/>
    <xf numFmtId="0" fontId="8" fillId="0" borderId="9" xfId="0" applyFont="1" applyFill="1" applyBorder="1"/>
    <xf numFmtId="44" fontId="8" fillId="0" borderId="0" xfId="0" applyNumberFormat="1" applyFont="1" applyFill="1"/>
    <xf numFmtId="0" fontId="0" fillId="0" borderId="0" xfId="0" applyFill="1" applyBorder="1" applyAlignment="1">
      <alignment horizontal="right"/>
    </xf>
    <xf numFmtId="43" fontId="8" fillId="0" borderId="0" xfId="0" applyNumberFormat="1" applyFont="1" applyFill="1"/>
    <xf numFmtId="0" fontId="0" fillId="0" borderId="40" xfId="0" applyFill="1" applyBorder="1"/>
    <xf numFmtId="0" fontId="6" fillId="0" borderId="1" xfId="0" applyFont="1" applyFill="1" applyBorder="1" applyAlignment="1">
      <alignment horizontal="right"/>
    </xf>
    <xf numFmtId="0" fontId="6" fillId="0" borderId="19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0" fillId="0" borderId="9" xfId="0" applyFill="1" applyBorder="1"/>
    <xf numFmtId="0" fontId="0" fillId="0" borderId="0" xfId="0" applyFill="1" applyAlignment="1"/>
    <xf numFmtId="43" fontId="10" fillId="0" borderId="0" xfId="0" applyNumberFormat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Continuous"/>
    </xf>
    <xf numFmtId="0" fontId="6" fillId="0" borderId="21" xfId="0" applyFont="1" applyFill="1" applyBorder="1" applyAlignment="1">
      <alignment horizontal="centerContinuous"/>
    </xf>
    <xf numFmtId="0" fontId="9" fillId="0" borderId="46" xfId="0" applyFont="1" applyFill="1" applyBorder="1"/>
    <xf numFmtId="43" fontId="0" fillId="0" borderId="6" xfId="0" applyNumberFormat="1" applyFill="1" applyBorder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NumberFormat="1" applyFont="1" applyAlignment="1" applyProtection="1">
      <alignment horizontal="left"/>
      <protection locked="0"/>
    </xf>
    <xf numFmtId="0" fontId="5" fillId="0" borderId="0" xfId="0" applyNumberFormat="1" applyFont="1" applyAlignment="1" applyProtection="1">
      <alignment horizontal="left"/>
      <protection locked="0"/>
    </xf>
    <xf numFmtId="0" fontId="5" fillId="0" borderId="0" xfId="0" applyNumberFormat="1" applyFont="1" applyAlignment="1" applyProtection="1">
      <alignment horizontal="left"/>
      <protection locked="0"/>
    </xf>
    <xf numFmtId="164" fontId="5" fillId="0" borderId="0" xfId="0" applyNumberFormat="1" applyFont="1" applyFill="1"/>
    <xf numFmtId="0" fontId="5" fillId="0" borderId="0" xfId="0" applyFont="1"/>
    <xf numFmtId="164" fontId="5" fillId="0" borderId="0" xfId="0" applyNumberFormat="1" applyFont="1" applyFill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0" xfId="0" applyNumberFormat="1" applyFont="1"/>
    <xf numFmtId="164" fontId="5" fillId="0" borderId="0" xfId="0" applyNumberFormat="1" applyFont="1" applyFill="1" applyBorder="1" applyAlignment="1">
      <alignment horizontal="right"/>
    </xf>
    <xf numFmtId="176" fontId="6" fillId="0" borderId="49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10" fontId="5" fillId="0" borderId="0" xfId="0" applyNumberFormat="1" applyFont="1"/>
    <xf numFmtId="0" fontId="6" fillId="0" borderId="0" xfId="0" applyNumberFormat="1" applyFont="1" applyAlignment="1" applyProtection="1">
      <alignment horizontal="left"/>
      <protection locked="0"/>
    </xf>
    <xf numFmtId="176" fontId="5" fillId="0" borderId="0" xfId="0" applyNumberFormat="1" applyFont="1" applyFill="1" applyAlignment="1">
      <alignment horizontal="right"/>
    </xf>
    <xf numFmtId="164" fontId="5" fillId="0" borderId="45" xfId="0" applyNumberFormat="1" applyFont="1" applyFill="1" applyBorder="1" applyAlignment="1" applyProtection="1">
      <alignment horizontal="fill"/>
      <protection locked="0"/>
    </xf>
    <xf numFmtId="164" fontId="5" fillId="0" borderId="0" xfId="0" applyNumberFormat="1" applyFont="1" applyFill="1" applyAlignment="1" applyProtection="1">
      <alignment horizontal="fill"/>
      <protection locked="0"/>
    </xf>
    <xf numFmtId="0" fontId="6" fillId="0" borderId="51" xfId="0" applyFont="1" applyFill="1" applyBorder="1"/>
    <xf numFmtId="0" fontId="6" fillId="0" borderId="52" xfId="0" applyFont="1" applyFill="1" applyBorder="1"/>
    <xf numFmtId="0" fontId="10" fillId="0" borderId="55" xfId="0" applyFont="1" applyFill="1" applyBorder="1"/>
    <xf numFmtId="0" fontId="6" fillId="0" borderId="45" xfId="0" applyFont="1" applyFill="1" applyBorder="1"/>
    <xf numFmtId="0" fontId="10" fillId="0" borderId="45" xfId="0" applyFont="1" applyFill="1" applyBorder="1"/>
    <xf numFmtId="164" fontId="10" fillId="0" borderId="56" xfId="0" applyNumberFormat="1" applyFont="1" applyFill="1" applyBorder="1"/>
    <xf numFmtId="0" fontId="9" fillId="0" borderId="56" xfId="0" applyFont="1" applyFill="1" applyBorder="1"/>
    <xf numFmtId="0" fontId="9" fillId="0" borderId="47" xfId="0" applyFont="1" applyFill="1" applyBorder="1"/>
    <xf numFmtId="0" fontId="9" fillId="0" borderId="48" xfId="0" applyFont="1" applyFill="1" applyBorder="1"/>
    <xf numFmtId="39" fontId="10" fillId="0" borderId="0" xfId="0" applyNumberFormat="1" applyFont="1" applyFill="1"/>
    <xf numFmtId="0" fontId="9" fillId="0" borderId="45" xfId="0" applyFont="1" applyFill="1" applyBorder="1"/>
    <xf numFmtId="0" fontId="0" fillId="0" borderId="43" xfId="0" applyFill="1" applyBorder="1"/>
    <xf numFmtId="43" fontId="0" fillId="0" borderId="11" xfId="0" applyNumberFormat="1" applyFont="1" applyFill="1" applyBorder="1"/>
    <xf numFmtId="10" fontId="5" fillId="0" borderId="7" xfId="0" applyNumberFormat="1" applyFont="1" applyFill="1" applyBorder="1"/>
    <xf numFmtId="10" fontId="5" fillId="0" borderId="8" xfId="0" applyNumberFormat="1" applyFont="1" applyFill="1" applyBorder="1"/>
    <xf numFmtId="10" fontId="5" fillId="0" borderId="9" xfId="0" applyNumberFormat="1" applyFont="1" applyFill="1" applyBorder="1" applyAlignment="1">
      <alignment horizontal="right"/>
    </xf>
    <xf numFmtId="43" fontId="0" fillId="0" borderId="10" xfId="0" applyNumberFormat="1" applyFont="1" applyFill="1" applyBorder="1"/>
    <xf numFmtId="43" fontId="0" fillId="0" borderId="19" xfId="0" applyNumberFormat="1" applyFont="1" applyFill="1" applyBorder="1"/>
    <xf numFmtId="43" fontId="0" fillId="0" borderId="10" xfId="0" applyNumberFormat="1" applyFill="1" applyBorder="1"/>
    <xf numFmtId="43" fontId="0" fillId="0" borderId="32" xfId="0" applyNumberFormat="1" applyFill="1" applyBorder="1"/>
    <xf numFmtId="0" fontId="0" fillId="0" borderId="23" xfId="0" applyFill="1" applyBorder="1" applyAlignment="1">
      <alignment horizontal="right"/>
    </xf>
    <xf numFmtId="0" fontId="0" fillId="0" borderId="10" xfId="0" applyFill="1" applyBorder="1"/>
    <xf numFmtId="10" fontId="0" fillId="0" borderId="6" xfId="0" applyNumberFormat="1" applyFont="1" applyFill="1" applyBorder="1" applyAlignment="1">
      <alignment horizontal="right"/>
    </xf>
    <xf numFmtId="43" fontId="0" fillId="0" borderId="11" xfId="0" applyNumberFormat="1" applyFill="1" applyBorder="1"/>
    <xf numFmtId="0" fontId="9" fillId="0" borderId="18" xfId="0" applyFont="1" applyFill="1" applyBorder="1" applyAlignment="1">
      <alignment vertical="top"/>
    </xf>
    <xf numFmtId="0" fontId="5" fillId="0" borderId="41" xfId="0" applyFont="1" applyFill="1" applyBorder="1" applyAlignment="1">
      <alignment horizontal="center"/>
    </xf>
    <xf numFmtId="43" fontId="0" fillId="0" borderId="6" xfId="0" applyNumberFormat="1" applyFill="1" applyBorder="1"/>
    <xf numFmtId="43" fontId="0" fillId="0" borderId="19" xfId="0" applyNumberFormat="1" applyFill="1" applyBorder="1"/>
    <xf numFmtId="0" fontId="0" fillId="0" borderId="13" xfId="0" applyFill="1" applyBorder="1"/>
    <xf numFmtId="0" fontId="8" fillId="0" borderId="7" xfId="0" applyFont="1" applyFill="1" applyBorder="1"/>
    <xf numFmtId="0" fontId="0" fillId="0" borderId="42" xfId="0" applyFill="1" applyBorder="1" applyAlignment="1">
      <alignment horizontal="center"/>
    </xf>
    <xf numFmtId="43" fontId="6" fillId="0" borderId="11" xfId="0" applyNumberFormat="1" applyFont="1" applyFill="1" applyBorder="1"/>
    <xf numFmtId="10" fontId="9" fillId="0" borderId="8" xfId="0" applyNumberFormat="1" applyFont="1" applyFill="1" applyBorder="1"/>
    <xf numFmtId="165" fontId="9" fillId="0" borderId="9" xfId="0" applyNumberFormat="1" applyFont="1" applyFill="1" applyBorder="1"/>
    <xf numFmtId="0" fontId="9" fillId="0" borderId="55" xfId="0" applyFont="1" applyFill="1" applyBorder="1"/>
    <xf numFmtId="39" fontId="5" fillId="0" borderId="0" xfId="0" applyNumberFormat="1" applyFont="1" applyFill="1" applyBorder="1"/>
    <xf numFmtId="39" fontId="0" fillId="0" borderId="0" xfId="0" applyNumberFormat="1" applyFill="1" applyBorder="1"/>
    <xf numFmtId="0" fontId="16" fillId="0" borderId="0" xfId="0" applyFont="1" applyFill="1"/>
    <xf numFmtId="43" fontId="8" fillId="0" borderId="13" xfId="0" applyNumberFormat="1" applyFont="1" applyFill="1" applyBorder="1"/>
    <xf numFmtId="43" fontId="10" fillId="0" borderId="0" xfId="0" applyNumberFormat="1" applyFont="1" applyFill="1" applyBorder="1"/>
    <xf numFmtId="10" fontId="5" fillId="0" borderId="0" xfId="0" applyNumberFormat="1" applyFont="1" applyFill="1" applyBorder="1" applyAlignment="1">
      <alignment horizontal="right"/>
    </xf>
    <xf numFmtId="10" fontId="10" fillId="0" borderId="0" xfId="0" applyNumberFormat="1" applyFont="1" applyFill="1" applyBorder="1"/>
    <xf numFmtId="39" fontId="0" fillId="0" borderId="6" xfId="0" applyNumberFormat="1" applyFill="1" applyBorder="1"/>
    <xf numFmtId="0" fontId="6" fillId="0" borderId="0" xfId="0" applyFont="1" applyFill="1" applyBorder="1" applyAlignment="1"/>
    <xf numFmtId="43" fontId="23" fillId="0" borderId="0" xfId="0" applyNumberFormat="1" applyFont="1" applyFill="1" applyBorder="1"/>
    <xf numFmtId="0" fontId="0" fillId="0" borderId="48" xfId="0" applyFill="1" applyBorder="1"/>
    <xf numFmtId="0" fontId="0" fillId="0" borderId="47" xfId="0" applyFill="1" applyBorder="1"/>
    <xf numFmtId="0" fontId="10" fillId="0" borderId="0" xfId="0" applyFont="1" applyFill="1" applyBorder="1"/>
    <xf numFmtId="0" fontId="6" fillId="0" borderId="53" xfId="0" applyFont="1" applyFill="1" applyBorder="1" applyAlignment="1">
      <alignment horizontal="center"/>
    </xf>
    <xf numFmtId="0" fontId="5" fillId="0" borderId="47" xfId="0" applyFont="1" applyFill="1" applyBorder="1"/>
    <xf numFmtId="39" fontId="5" fillId="0" borderId="47" xfId="0" applyNumberFormat="1" applyFont="1" applyFill="1" applyBorder="1"/>
    <xf numFmtId="39" fontId="9" fillId="0" borderId="0" xfId="0" applyNumberFormat="1" applyFont="1" applyFill="1" applyBorder="1"/>
    <xf numFmtId="39" fontId="9" fillId="0" borderId="6" xfId="0" applyNumberFormat="1" applyFont="1" applyFill="1" applyBorder="1"/>
    <xf numFmtId="39" fontId="5" fillId="0" borderId="48" xfId="0" applyNumberFormat="1" applyFont="1" applyFill="1" applyBorder="1"/>
    <xf numFmtId="176" fontId="5" fillId="0" borderId="49" xfId="0" applyNumberFormat="1" applyFont="1" applyFill="1" applyBorder="1" applyAlignment="1">
      <alignment horizontal="right"/>
    </xf>
    <xf numFmtId="0" fontId="5" fillId="0" borderId="0" xfId="0" applyNumberFormat="1" applyFont="1" applyAlignment="1" applyProtection="1">
      <alignment horizontal="left"/>
      <protection locked="0"/>
    </xf>
    <xf numFmtId="0" fontId="5" fillId="0" borderId="46" xfId="0" applyFont="1" applyFill="1" applyBorder="1"/>
    <xf numFmtId="0" fontId="5" fillId="0" borderId="25" xfId="0" applyFont="1" applyFill="1" applyBorder="1"/>
    <xf numFmtId="0" fontId="18" fillId="0" borderId="25" xfId="0" applyFont="1" applyFill="1" applyBorder="1"/>
    <xf numFmtId="8" fontId="0" fillId="0" borderId="0" xfId="0" applyNumberFormat="1"/>
    <xf numFmtId="4" fontId="0" fillId="0" borderId="0" xfId="0" applyNumberFormat="1"/>
    <xf numFmtId="14" fontId="6" fillId="0" borderId="19" xfId="0" applyNumberFormat="1" applyFont="1" applyFill="1" applyBorder="1" applyAlignment="1">
      <alignment horizontal="center"/>
    </xf>
    <xf numFmtId="43" fontId="5" fillId="0" borderId="19" xfId="0" applyNumberFormat="1" applyFont="1" applyFill="1" applyBorder="1"/>
    <xf numFmtId="44" fontId="0" fillId="0" borderId="9" xfId="0" applyNumberFormat="1" applyFont="1" applyFill="1" applyBorder="1"/>
    <xf numFmtId="43" fontId="22" fillId="0" borderId="0" xfId="0" applyNumberFormat="1" applyFont="1" applyFill="1" applyBorder="1"/>
    <xf numFmtId="44" fontId="4" fillId="0" borderId="0" xfId="0" applyNumberFormat="1" applyFont="1" applyFill="1" applyBorder="1" applyAlignment="1">
      <alignment horizontal="left"/>
    </xf>
    <xf numFmtId="0" fontId="7" fillId="0" borderId="0" xfId="0" quotePrefix="1" applyFont="1" applyFill="1"/>
    <xf numFmtId="0" fontId="0" fillId="0" borderId="0" xfId="0" applyFill="1"/>
    <xf numFmtId="0" fontId="0" fillId="0" borderId="0" xfId="0" applyFill="1" applyBorder="1"/>
    <xf numFmtId="0" fontId="0" fillId="0" borderId="1" xfId="0" applyFill="1" applyBorder="1"/>
    <xf numFmtId="43" fontId="0" fillId="0" borderId="0" xfId="0" applyNumberFormat="1" applyFill="1"/>
    <xf numFmtId="43" fontId="0" fillId="0" borderId="0" xfId="0" applyNumberFormat="1" applyFont="1" applyFill="1"/>
    <xf numFmtId="43" fontId="0" fillId="0" borderId="0" xfId="0" applyNumberFormat="1" applyFont="1" applyFill="1" applyBorder="1" applyAlignment="1">
      <alignment horizontal="center"/>
    </xf>
    <xf numFmtId="8" fontId="0" fillId="0" borderId="28" xfId="0" applyNumberFormat="1" applyBorder="1"/>
    <xf numFmtId="4" fontId="0" fillId="4" borderId="0" xfId="0" applyNumberFormat="1" applyFill="1"/>
    <xf numFmtId="0" fontId="5" fillId="0" borderId="0" xfId="0" applyFont="1"/>
    <xf numFmtId="43" fontId="12" fillId="0" borderId="0" xfId="0" applyNumberFormat="1" applyFont="1" applyFill="1" applyBorder="1"/>
    <xf numFmtId="0" fontId="5" fillId="0" borderId="0" xfId="0" applyFont="1" applyFill="1" applyAlignment="1">
      <alignment horizontal="centerContinuous"/>
    </xf>
    <xf numFmtId="0" fontId="5" fillId="0" borderId="0" xfId="0" applyFont="1" applyFill="1"/>
    <xf numFmtId="0" fontId="3" fillId="0" borderId="0" xfId="0" applyFont="1"/>
    <xf numFmtId="8" fontId="3" fillId="3" borderId="0" xfId="0" applyNumberFormat="1" applyFont="1" applyFill="1"/>
    <xf numFmtId="8" fontId="3" fillId="5" borderId="0" xfId="0" applyNumberFormat="1" applyFont="1" applyFill="1"/>
    <xf numFmtId="8" fontId="3" fillId="2" borderId="0" xfId="0" applyNumberFormat="1" applyFont="1" applyFill="1"/>
    <xf numFmtId="0" fontId="10" fillId="0" borderId="66" xfId="0" applyFont="1" applyFill="1" applyBorder="1"/>
    <xf numFmtId="0" fontId="6" fillId="0" borderId="4" xfId="0" applyFont="1" applyFill="1" applyBorder="1"/>
    <xf numFmtId="10" fontId="5" fillId="0" borderId="6" xfId="0" applyNumberFormat="1" applyFont="1" applyFill="1" applyBorder="1" applyAlignment="1">
      <alignment horizontal="right"/>
    </xf>
    <xf numFmtId="0" fontId="5" fillId="0" borderId="58" xfId="0" applyFont="1" applyFill="1" applyBorder="1"/>
    <xf numFmtId="43" fontId="5" fillId="0" borderId="6" xfId="0" applyNumberFormat="1" applyFont="1" applyFill="1" applyBorder="1" applyAlignment="1">
      <alignment horizontal="right"/>
    </xf>
    <xf numFmtId="14" fontId="6" fillId="0" borderId="42" xfId="0" applyNumberFormat="1" applyFont="1" applyFill="1" applyBorder="1" applyAlignment="1">
      <alignment horizontal="center"/>
    </xf>
    <xf numFmtId="0" fontId="0" fillId="0" borderId="0" xfId="0" applyFont="1" applyFill="1" applyBorder="1"/>
    <xf numFmtId="177" fontId="6" fillId="0" borderId="0" xfId="0" applyNumberFormat="1" applyFont="1" applyFill="1" applyAlignment="1">
      <alignment horizontal="centerContinuous"/>
    </xf>
    <xf numFmtId="43" fontId="24" fillId="0" borderId="0" xfId="0" applyNumberFormat="1" applyFont="1" applyFill="1" applyBorder="1"/>
    <xf numFmtId="0" fontId="0" fillId="0" borderId="0" xfId="0" applyFill="1"/>
    <xf numFmtId="0" fontId="9" fillId="0" borderId="0" xfId="0" applyFont="1" applyFill="1" applyBorder="1"/>
    <xf numFmtId="0" fontId="5" fillId="0" borderId="0" xfId="0" applyFont="1" applyFill="1"/>
    <xf numFmtId="0" fontId="6" fillId="0" borderId="0" xfId="0" applyFont="1" applyFill="1"/>
    <xf numFmtId="0" fontId="5" fillId="0" borderId="5" xfId="0" applyFont="1" applyFill="1" applyBorder="1"/>
    <xf numFmtId="10" fontId="6" fillId="0" borderId="19" xfId="0" applyNumberFormat="1" applyFont="1" applyFill="1" applyBorder="1" applyAlignment="1">
      <alignment horizontal="center"/>
    </xf>
    <xf numFmtId="0" fontId="9" fillId="0" borderId="6" xfId="0" applyFont="1" applyFill="1" applyBorder="1"/>
    <xf numFmtId="0" fontId="6" fillId="0" borderId="5" xfId="0" applyFont="1" applyFill="1" applyBorder="1"/>
    <xf numFmtId="0" fontId="5" fillId="0" borderId="10" xfId="0" applyFont="1" applyFill="1" applyBorder="1"/>
    <xf numFmtId="0" fontId="6" fillId="0" borderId="71" xfId="0" applyFont="1" applyFill="1" applyBorder="1"/>
    <xf numFmtId="10" fontId="9" fillId="0" borderId="0" xfId="0" applyNumberFormat="1" applyFont="1" applyFill="1" applyBorder="1"/>
    <xf numFmtId="0" fontId="9" fillId="0" borderId="0" xfId="0" applyFont="1" applyFill="1"/>
    <xf numFmtId="0" fontId="7" fillId="0" borderId="0" xfId="0" applyFont="1" applyFill="1"/>
    <xf numFmtId="164" fontId="6" fillId="0" borderId="6" xfId="0" applyNumberFormat="1" applyFont="1" applyFill="1" applyBorder="1"/>
    <xf numFmtId="165" fontId="9" fillId="0" borderId="6" xfId="0" applyNumberFormat="1" applyFont="1" applyFill="1" applyBorder="1"/>
    <xf numFmtId="0" fontId="7" fillId="0" borderId="0" xfId="0" applyFont="1" applyFill="1" applyBorder="1"/>
    <xf numFmtId="43" fontId="5" fillId="0" borderId="6" xfId="0" applyNumberFormat="1" applyFont="1" applyFill="1" applyBorder="1"/>
    <xf numFmtId="166" fontId="5" fillId="0" borderId="0" xfId="0" applyNumberFormat="1" applyFont="1" applyFill="1" applyBorder="1" applyAlignment="1">
      <alignment horizontal="center"/>
    </xf>
    <xf numFmtId="0" fontId="6" fillId="0" borderId="12" xfId="0" applyFont="1" applyFill="1" applyBorder="1"/>
    <xf numFmtId="0" fontId="12" fillId="0" borderId="0" xfId="0" applyFont="1" applyFill="1" applyBorder="1"/>
    <xf numFmtId="0" fontId="8" fillId="0" borderId="0" xfId="0" applyFont="1" applyFill="1"/>
    <xf numFmtId="0" fontId="9" fillId="0" borderId="2" xfId="0" applyFont="1" applyFill="1" applyBorder="1"/>
    <xf numFmtId="0" fontId="5" fillId="0" borderId="2" xfId="0" applyFont="1" applyFill="1" applyBorder="1"/>
    <xf numFmtId="0" fontId="5" fillId="0" borderId="12" xfId="0" applyFont="1" applyFill="1" applyBorder="1"/>
    <xf numFmtId="0" fontId="5" fillId="0" borderId="16" xfId="0" applyFont="1" applyFill="1" applyBorder="1"/>
    <xf numFmtId="0" fontId="5" fillId="0" borderId="6" xfId="0" applyFont="1" applyFill="1" applyBorder="1"/>
    <xf numFmtId="2" fontId="6" fillId="0" borderId="0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 applyProtection="1">
      <alignment horizontal="left"/>
    </xf>
    <xf numFmtId="43" fontId="5" fillId="0" borderId="28" xfId="0" applyNumberFormat="1" applyFont="1" applyFill="1" applyBorder="1"/>
    <xf numFmtId="0" fontId="6" fillId="0" borderId="25" xfId="0" applyFont="1" applyFill="1" applyBorder="1"/>
    <xf numFmtId="10" fontId="6" fillId="0" borderId="37" xfId="0" applyNumberFormat="1" applyFont="1" applyFill="1" applyBorder="1"/>
    <xf numFmtId="0" fontId="7" fillId="0" borderId="4" xfId="0" applyFont="1" applyFill="1" applyBorder="1"/>
    <xf numFmtId="0" fontId="6" fillId="0" borderId="0" xfId="0" applyFont="1" applyFill="1" applyBorder="1"/>
    <xf numFmtId="0" fontId="6" fillId="0" borderId="2" xfId="0" applyFont="1" applyFill="1" applyBorder="1"/>
    <xf numFmtId="164" fontId="6" fillId="0" borderId="28" xfId="0" applyNumberFormat="1" applyFont="1" applyFill="1" applyBorder="1"/>
    <xf numFmtId="0" fontId="9" fillId="0" borderId="76" xfId="0" applyFont="1" applyFill="1" applyBorder="1"/>
    <xf numFmtId="0" fontId="9" fillId="0" borderId="59" xfId="0" applyFont="1" applyFill="1" applyBorder="1"/>
    <xf numFmtId="0" fontId="8" fillId="0" borderId="0" xfId="0" applyFont="1" applyFill="1" applyBorder="1"/>
    <xf numFmtId="166" fontId="0" fillId="0" borderId="0" xfId="0" applyNumberFormat="1" applyFill="1" applyBorder="1" applyAlignment="1">
      <alignment horizontal="center"/>
    </xf>
    <xf numFmtId="44" fontId="5" fillId="0" borderId="0" xfId="0" applyNumberFormat="1" applyFont="1" applyFill="1" applyBorder="1"/>
    <xf numFmtId="43" fontId="6" fillId="0" borderId="28" xfId="0" applyNumberFormat="1" applyFont="1" applyFill="1" applyBorder="1"/>
    <xf numFmtId="0" fontId="5" fillId="0" borderId="0" xfId="0" applyFont="1" applyFill="1" applyBorder="1" applyAlignment="1">
      <alignment horizontal="left" indent="2"/>
    </xf>
    <xf numFmtId="0" fontId="5" fillId="0" borderId="2" xfId="0" applyFont="1" applyFill="1" applyBorder="1" applyAlignment="1">
      <alignment horizontal="left" indent="3"/>
    </xf>
    <xf numFmtId="43" fontId="5" fillId="0" borderId="70" xfId="0" applyNumberFormat="1" applyFont="1" applyFill="1" applyBorder="1" applyAlignment="1">
      <alignment horizontal="right"/>
    </xf>
    <xf numFmtId="43" fontId="6" fillId="0" borderId="10" xfId="0" applyNumberFormat="1" applyFont="1" applyFill="1" applyBorder="1" applyAlignment="1">
      <alignment horizontal="right"/>
    </xf>
    <xf numFmtId="43" fontId="6" fillId="0" borderId="32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/>
    <xf numFmtId="2" fontId="5" fillId="0" borderId="19" xfId="0" applyNumberFormat="1" applyFont="1" applyFill="1" applyBorder="1" applyAlignment="1"/>
    <xf numFmtId="0" fontId="5" fillId="0" borderId="10" xfId="0" applyFont="1" applyFill="1" applyBorder="1" applyAlignment="1">
      <alignment horizontal="right"/>
    </xf>
    <xf numFmtId="43" fontId="5" fillId="0" borderId="10" xfId="0" quotePrefix="1" applyNumberFormat="1" applyFont="1" applyFill="1" applyBorder="1" applyAlignment="1">
      <alignment horizontal="right"/>
    </xf>
    <xf numFmtId="164" fontId="5" fillId="0" borderId="10" xfId="0" quotePrefix="1" applyNumberFormat="1" applyFont="1" applyFill="1" applyBorder="1" applyAlignment="1">
      <alignment horizontal="right"/>
    </xf>
    <xf numFmtId="10" fontId="5" fillId="0" borderId="10" xfId="0" applyNumberFormat="1" applyFont="1" applyFill="1" applyBorder="1" applyAlignment="1">
      <alignment horizontal="right"/>
    </xf>
    <xf numFmtId="41" fontId="5" fillId="0" borderId="10" xfId="0" applyNumberFormat="1" applyFont="1" applyFill="1" applyBorder="1" applyAlignment="1">
      <alignment horizontal="right"/>
    </xf>
    <xf numFmtId="43" fontId="5" fillId="0" borderId="10" xfId="0" applyNumberFormat="1" applyFont="1" applyFill="1" applyBorder="1" applyAlignment="1">
      <alignment horizontal="right"/>
    </xf>
    <xf numFmtId="43" fontId="5" fillId="0" borderId="24" xfId="0" applyNumberFormat="1" applyFont="1" applyFill="1" applyBorder="1" applyAlignment="1">
      <alignment horizontal="right"/>
    </xf>
    <xf numFmtId="43" fontId="5" fillId="0" borderId="72" xfId="0" applyNumberFormat="1" applyFont="1" applyFill="1" applyBorder="1" applyAlignment="1">
      <alignment horizontal="right"/>
    </xf>
    <xf numFmtId="43" fontId="6" fillId="0" borderId="28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3" fontId="5" fillId="0" borderId="28" xfId="0" applyNumberFormat="1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2" xfId="0" applyFont="1" applyFill="1" applyBorder="1"/>
    <xf numFmtId="0" fontId="17" fillId="0" borderId="2" xfId="0" applyFont="1" applyFill="1" applyBorder="1"/>
    <xf numFmtId="10" fontId="5" fillId="0" borderId="0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20" fillId="0" borderId="59" xfId="0" applyFont="1" applyFill="1" applyBorder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43" fontId="5" fillId="0" borderId="0" xfId="0" applyNumberFormat="1" applyFont="1" applyFill="1" applyBorder="1" applyAlignment="1">
      <alignment horizontal="center"/>
    </xf>
    <xf numFmtId="43" fontId="6" fillId="0" borderId="0" xfId="0" applyNumberFormat="1" applyFont="1" applyFill="1" applyBorder="1"/>
    <xf numFmtId="43" fontId="5" fillId="0" borderId="0" xfId="0" applyNumberFormat="1" applyFont="1" applyFill="1" applyBorder="1"/>
    <xf numFmtId="0" fontId="5" fillId="0" borderId="0" xfId="0" applyFont="1" applyFill="1" applyBorder="1"/>
    <xf numFmtId="0" fontId="2" fillId="0" borderId="0" xfId="0" applyFont="1"/>
    <xf numFmtId="0" fontId="10" fillId="0" borderId="72" xfId="0" applyFont="1" applyFill="1" applyBorder="1"/>
    <xf numFmtId="0" fontId="6" fillId="0" borderId="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55" xfId="0" applyFont="1" applyFill="1" applyBorder="1"/>
    <xf numFmtId="0" fontId="5" fillId="0" borderId="1" xfId="0" applyFont="1" applyFill="1" applyBorder="1"/>
    <xf numFmtId="39" fontId="5" fillId="0" borderId="79" xfId="0" applyNumberFormat="1" applyFont="1" applyFill="1" applyBorder="1"/>
    <xf numFmtId="39" fontId="5" fillId="0" borderId="19" xfId="0" applyNumberFormat="1" applyFont="1" applyFill="1" applyBorder="1" applyAlignment="1">
      <alignment horizontal="right"/>
    </xf>
    <xf numFmtId="10" fontId="10" fillId="0" borderId="28" xfId="0" applyNumberFormat="1" applyFont="1" applyFill="1" applyBorder="1"/>
    <xf numFmtId="10" fontId="10" fillId="0" borderId="32" xfId="0" applyNumberFormat="1" applyFont="1" applyFill="1" applyBorder="1" applyAlignment="1">
      <alignment horizontal="center"/>
    </xf>
    <xf numFmtId="0" fontId="10" fillId="0" borderId="78" xfId="0" applyFont="1" applyFill="1" applyBorder="1"/>
    <xf numFmtId="10" fontId="10" fillId="0" borderId="62" xfId="0" applyNumberFormat="1" applyFont="1" applyFill="1" applyBorder="1"/>
    <xf numFmtId="10" fontId="10" fillId="0" borderId="19" xfId="0" applyNumberFormat="1" applyFont="1" applyFill="1" applyBorder="1"/>
    <xf numFmtId="0" fontId="6" fillId="0" borderId="68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0" fontId="6" fillId="0" borderId="15" xfId="0" applyNumberFormat="1" applyFont="1" applyFill="1" applyBorder="1" applyAlignment="1">
      <alignment horizontal="center"/>
    </xf>
    <xf numFmtId="166" fontId="10" fillId="0" borderId="10" xfId="0" applyNumberFormat="1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43" fontId="10" fillId="0" borderId="10" xfId="0" applyNumberFormat="1" applyFont="1" applyFill="1" applyBorder="1" applyAlignment="1">
      <alignment horizontal="center"/>
    </xf>
    <xf numFmtId="43" fontId="10" fillId="0" borderId="10" xfId="0" applyNumberFormat="1" applyFont="1" applyFill="1" applyBorder="1"/>
    <xf numFmtId="10" fontId="10" fillId="0" borderId="10" xfId="0" applyNumberFormat="1" applyFont="1" applyFill="1" applyBorder="1" applyAlignment="1">
      <alignment horizontal="center"/>
    </xf>
    <xf numFmtId="14" fontId="10" fillId="0" borderId="6" xfId="0" applyNumberFormat="1" applyFont="1" applyFill="1" applyBorder="1" applyAlignment="1">
      <alignment horizontal="center"/>
    </xf>
    <xf numFmtId="178" fontId="10" fillId="0" borderId="10" xfId="0" applyNumberFormat="1" applyFont="1" applyFill="1" applyBorder="1" applyAlignment="1">
      <alignment horizontal="center"/>
    </xf>
    <xf numFmtId="0" fontId="10" fillId="0" borderId="11" xfId="0" applyFont="1" applyFill="1" applyBorder="1"/>
    <xf numFmtId="0" fontId="10" fillId="0" borderId="11" xfId="0" applyFont="1" applyFill="1" applyBorder="1" applyAlignment="1">
      <alignment horizontal="center"/>
    </xf>
    <xf numFmtId="10" fontId="10" fillId="0" borderId="11" xfId="0" applyNumberFormat="1" applyFont="1" applyFill="1" applyBorder="1" applyAlignment="1">
      <alignment horizontal="center"/>
    </xf>
    <xf numFmtId="43" fontId="10" fillId="0" borderId="11" xfId="0" applyNumberFormat="1" applyFont="1" applyFill="1" applyBorder="1" applyAlignment="1">
      <alignment horizontal="center"/>
    </xf>
    <xf numFmtId="43" fontId="10" fillId="0" borderId="11" xfId="0" applyNumberFormat="1" applyFont="1" applyFill="1" applyBorder="1"/>
    <xf numFmtId="10" fontId="12" fillId="0" borderId="11" xfId="0" applyNumberFormat="1" applyFont="1" applyFill="1" applyBorder="1" applyAlignment="1">
      <alignment horizontal="center"/>
    </xf>
    <xf numFmtId="10" fontId="10" fillId="0" borderId="19" xfId="0" applyNumberFormat="1" applyFont="1" applyFill="1" applyBorder="1" applyAlignment="1">
      <alignment horizontal="center"/>
    </xf>
    <xf numFmtId="10" fontId="10" fillId="0" borderId="11" xfId="0" applyNumberFormat="1" applyFont="1" applyFill="1" applyBorder="1"/>
    <xf numFmtId="9" fontId="6" fillId="0" borderId="11" xfId="0" applyNumberFormat="1" applyFont="1" applyFill="1" applyBorder="1" applyAlignment="1">
      <alignment horizontal="center"/>
    </xf>
    <xf numFmtId="10" fontId="6" fillId="0" borderId="11" xfId="0" applyNumberFormat="1" applyFont="1" applyFill="1" applyBorder="1" applyAlignment="1">
      <alignment horizontal="center"/>
    </xf>
    <xf numFmtId="0" fontId="10" fillId="0" borderId="27" xfId="0" applyFont="1" applyFill="1" applyBorder="1"/>
    <xf numFmtId="0" fontId="6" fillId="0" borderId="2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2" fontId="5" fillId="0" borderId="23" xfId="0" applyNumberFormat="1" applyFont="1" applyFill="1" applyBorder="1" applyAlignment="1"/>
    <xf numFmtId="0" fontId="10" fillId="0" borderId="17" xfId="0" applyFont="1" applyFill="1" applyBorder="1" applyAlignment="1">
      <alignment horizontal="left" indent="3"/>
    </xf>
    <xf numFmtId="10" fontId="6" fillId="0" borderId="14" xfId="0" applyNumberFormat="1" applyFont="1" applyFill="1" applyBorder="1" applyAlignment="1"/>
    <xf numFmtId="2" fontId="6" fillId="0" borderId="9" xfId="0" applyNumberFormat="1" applyFont="1" applyFill="1" applyBorder="1" applyAlignment="1"/>
    <xf numFmtId="0" fontId="10" fillId="0" borderId="36" xfId="0" applyFont="1" applyFill="1" applyBorder="1"/>
    <xf numFmtId="43" fontId="6" fillId="0" borderId="6" xfId="0" applyNumberFormat="1" applyFont="1" applyFill="1" applyBorder="1" applyAlignment="1">
      <alignment horizontal="right"/>
    </xf>
    <xf numFmtId="0" fontId="5" fillId="0" borderId="46" xfId="0" applyFont="1" applyFill="1" applyBorder="1" applyAlignment="1">
      <alignment horizontal="center"/>
    </xf>
    <xf numFmtId="10" fontId="5" fillId="0" borderId="48" xfId="0" applyNumberFormat="1" applyFont="1" applyFill="1" applyBorder="1" applyAlignment="1">
      <alignment horizontal="center"/>
    </xf>
    <xf numFmtId="43" fontId="10" fillId="0" borderId="6" xfId="0" applyNumberFormat="1" applyFont="1" applyFill="1" applyBorder="1" applyAlignment="1">
      <alignment horizontal="right"/>
    </xf>
    <xf numFmtId="43" fontId="10" fillId="0" borderId="62" xfId="0" applyNumberFormat="1" applyFont="1" applyFill="1" applyBorder="1"/>
    <xf numFmtId="43" fontId="10" fillId="0" borderId="19" xfId="0" applyNumberFormat="1" applyFont="1" applyFill="1" applyBorder="1" applyAlignment="1">
      <alignment horizontal="right"/>
    </xf>
    <xf numFmtId="43" fontId="10" fillId="0" borderId="32" xfId="0" applyNumberFormat="1" applyFont="1" applyFill="1" applyBorder="1" applyAlignment="1">
      <alignment horizontal="right"/>
    </xf>
    <xf numFmtId="43" fontId="5" fillId="0" borderId="30" xfId="0" quotePrefix="1" applyNumberFormat="1" applyFont="1" applyFill="1" applyBorder="1" applyAlignment="1">
      <alignment horizontal="right"/>
    </xf>
    <xf numFmtId="43" fontId="10" fillId="0" borderId="60" xfId="0" applyNumberFormat="1" applyFont="1" applyFill="1" applyBorder="1"/>
    <xf numFmtId="43" fontId="10" fillId="0" borderId="31" xfId="0" applyNumberFormat="1" applyFont="1" applyFill="1" applyBorder="1" applyAlignment="1">
      <alignment horizontal="right"/>
    </xf>
    <xf numFmtId="164" fontId="10" fillId="0" borderId="6" xfId="0" applyNumberFormat="1" applyFont="1" applyFill="1" applyBorder="1"/>
    <xf numFmtId="0" fontId="10" fillId="0" borderId="9" xfId="0" applyFont="1" applyFill="1" applyBorder="1"/>
    <xf numFmtId="0" fontId="0" fillId="0" borderId="28" xfId="0" applyBorder="1"/>
    <xf numFmtId="0" fontId="0" fillId="0" borderId="79" xfId="0" applyBorder="1"/>
    <xf numFmtId="0" fontId="9" fillId="0" borderId="75" xfId="0" applyFont="1" applyFill="1" applyBorder="1"/>
    <xf numFmtId="8" fontId="1" fillId="0" borderId="0" xfId="49" applyNumberFormat="1"/>
    <xf numFmtId="10" fontId="5" fillId="0" borderId="0" xfId="0" applyNumberFormat="1" applyFont="1" applyFill="1" applyBorder="1"/>
    <xf numFmtId="0" fontId="10" fillId="0" borderId="69" xfId="0" applyFont="1" applyFill="1" applyBorder="1"/>
    <xf numFmtId="0" fontId="10" fillId="0" borderId="67" xfId="0" applyFont="1" applyFill="1" applyBorder="1"/>
    <xf numFmtId="0" fontId="6" fillId="0" borderId="74" xfId="0" applyFont="1" applyFill="1" applyBorder="1" applyAlignment="1">
      <alignment horizontal="centerContinuous"/>
    </xf>
    <xf numFmtId="0" fontId="6" fillId="0" borderId="71" xfId="0" applyFont="1" applyFill="1" applyBorder="1" applyAlignment="1">
      <alignment horizontal="centerContinuous"/>
    </xf>
    <xf numFmtId="0" fontId="6" fillId="0" borderId="78" xfId="0" applyFont="1" applyFill="1" applyBorder="1"/>
    <xf numFmtId="10" fontId="9" fillId="0" borderId="75" xfId="0" applyNumberFormat="1" applyFont="1" applyFill="1" applyBorder="1"/>
    <xf numFmtId="0" fontId="9" fillId="0" borderId="77" xfId="0" applyFont="1" applyFill="1" applyBorder="1"/>
    <xf numFmtId="10" fontId="0" fillId="0" borderId="0" xfId="0" applyNumberFormat="1" applyFill="1" applyBorder="1"/>
    <xf numFmtId="44" fontId="0" fillId="0" borderId="0" xfId="0" applyNumberFormat="1" applyFont="1" applyFill="1" applyBorder="1"/>
    <xf numFmtId="10" fontId="0" fillId="0" borderId="0" xfId="0" applyNumberFormat="1" applyFont="1" applyFill="1" applyBorder="1" applyAlignment="1">
      <alignment horizontal="right"/>
    </xf>
    <xf numFmtId="43" fontId="0" fillId="0" borderId="0" xfId="0" applyNumberFormat="1" applyFill="1" applyBorder="1" applyAlignment="1">
      <alignment horizontal="right"/>
    </xf>
    <xf numFmtId="4" fontId="0" fillId="4" borderId="0" xfId="0" applyNumberFormat="1" applyFill="1" applyBorder="1"/>
    <xf numFmtId="4" fontId="0" fillId="0" borderId="0" xfId="0" applyNumberFormat="1" applyBorder="1"/>
    <xf numFmtId="8" fontId="0" fillId="0" borderId="72" xfId="0" applyNumberFormat="1" applyBorder="1"/>
    <xf numFmtId="0" fontId="6" fillId="0" borderId="54" xfId="0" applyFont="1" applyFill="1" applyBorder="1" applyAlignment="1">
      <alignment horizontal="center"/>
    </xf>
    <xf numFmtId="0" fontId="6" fillId="0" borderId="71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5" xfId="0" applyFont="1" applyFill="1" applyBorder="1" applyAlignment="1"/>
    <xf numFmtId="0" fontId="5" fillId="0" borderId="16" xfId="0" applyFont="1" applyFill="1" applyBorder="1" applyAlignment="1"/>
    <xf numFmtId="0" fontId="5" fillId="0" borderId="0" xfId="0" applyFont="1" applyFill="1" applyBorder="1" applyAlignment="1"/>
    <xf numFmtId="0" fontId="6" fillId="0" borderId="6" xfId="0" applyFont="1" applyFill="1" applyBorder="1" applyAlignment="1"/>
    <xf numFmtId="14" fontId="5" fillId="0" borderId="0" xfId="0" applyNumberFormat="1" applyFont="1" applyFill="1" applyBorder="1" applyAlignment="1">
      <alignment horizontal="left"/>
    </xf>
    <xf numFmtId="0" fontId="5" fillId="0" borderId="6" xfId="0" applyFont="1" applyFill="1" applyBorder="1" applyAlignment="1"/>
    <xf numFmtId="14" fontId="5" fillId="0" borderId="0" xfId="0" applyNumberFormat="1" applyFont="1" applyFill="1" applyBorder="1" applyAlignment="1"/>
    <xf numFmtId="14" fontId="5" fillId="0" borderId="6" xfId="0" applyNumberFormat="1" applyFont="1" applyFill="1" applyBorder="1" applyAlignment="1"/>
    <xf numFmtId="0" fontId="5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43" fontId="10" fillId="0" borderId="20" xfId="0" applyNumberFormat="1" applyFont="1" applyFill="1" applyBorder="1" applyAlignment="1">
      <alignment horizontal="center"/>
    </xf>
    <xf numFmtId="43" fontId="5" fillId="0" borderId="45" xfId="0" applyNumberFormat="1" applyFont="1" applyFill="1" applyBorder="1" applyAlignment="1">
      <alignment horizontal="center"/>
    </xf>
    <xf numFmtId="10" fontId="10" fillId="0" borderId="20" xfId="0" applyNumberFormat="1" applyFont="1" applyFill="1" applyBorder="1" applyAlignment="1">
      <alignment horizontal="center"/>
    </xf>
    <xf numFmtId="10" fontId="5" fillId="0" borderId="20" xfId="0" applyNumberFormat="1" applyFont="1" applyFill="1" applyBorder="1" applyAlignment="1">
      <alignment horizontal="center"/>
    </xf>
    <xf numFmtId="14" fontId="10" fillId="0" borderId="23" xfId="0" applyNumberFormat="1" applyFont="1" applyFill="1" applyBorder="1" applyAlignment="1">
      <alignment horizontal="center"/>
    </xf>
    <xf numFmtId="43" fontId="5" fillId="0" borderId="73" xfId="0" applyNumberFormat="1" applyFont="1" applyFill="1" applyBorder="1" applyAlignment="1">
      <alignment horizontal="right"/>
    </xf>
    <xf numFmtId="43" fontId="5" fillId="0" borderId="32" xfId="0" applyNumberFormat="1" applyFont="1" applyFill="1" applyBorder="1" applyAlignment="1">
      <alignment horizontal="right"/>
    </xf>
    <xf numFmtId="10" fontId="5" fillId="0" borderId="24" xfId="0" applyNumberFormat="1" applyFont="1" applyFill="1" applyBorder="1" applyAlignment="1">
      <alignment horizontal="center"/>
    </xf>
    <xf numFmtId="2" fontId="5" fillId="0" borderId="38" xfId="0" applyNumberFormat="1" applyFont="1" applyFill="1" applyBorder="1" applyAlignment="1"/>
    <xf numFmtId="2" fontId="5" fillId="0" borderId="13" xfId="0" applyNumberFormat="1" applyFont="1" applyFill="1" applyBorder="1" applyAlignment="1">
      <alignment horizontal="center"/>
    </xf>
    <xf numFmtId="2" fontId="5" fillId="0" borderId="24" xfId="0" applyNumberFormat="1" applyFont="1" applyFill="1" applyBorder="1" applyAlignment="1"/>
    <xf numFmtId="2" fontId="5" fillId="0" borderId="29" xfId="0" applyNumberFormat="1" applyFont="1" applyFill="1" applyBorder="1" applyAlignment="1"/>
    <xf numFmtId="2" fontId="5" fillId="0" borderId="1" xfId="0" applyNumberFormat="1" applyFont="1" applyFill="1" applyBorder="1" applyAlignment="1">
      <alignment horizontal="center"/>
    </xf>
    <xf numFmtId="0" fontId="5" fillId="0" borderId="32" xfId="0" applyFont="1" applyFill="1" applyBorder="1" applyAlignment="1">
      <alignment horizontal="right"/>
    </xf>
    <xf numFmtId="43" fontId="10" fillId="0" borderId="15" xfId="0" applyNumberFormat="1" applyFont="1" applyFill="1" applyBorder="1" applyAlignment="1">
      <alignment horizontal="center"/>
    </xf>
    <xf numFmtId="10" fontId="6" fillId="0" borderId="34" xfId="0" applyNumberFormat="1" applyFont="1" applyFill="1" applyBorder="1" applyAlignment="1"/>
    <xf numFmtId="10" fontId="6" fillId="0" borderId="3" xfId="0" applyNumberFormat="1" applyFont="1" applyFill="1" applyBorder="1" applyAlignment="1">
      <alignment horizontal="center"/>
    </xf>
    <xf numFmtId="37" fontId="5" fillId="0" borderId="28" xfId="0" applyNumberFormat="1" applyFont="1" applyFill="1" applyBorder="1" applyAlignment="1">
      <alignment horizontal="right"/>
    </xf>
    <xf numFmtId="41" fontId="5" fillId="0" borderId="32" xfId="0" applyNumberFormat="1" applyFont="1" applyFill="1" applyBorder="1" applyAlignment="1">
      <alignment horizontal="right"/>
    </xf>
    <xf numFmtId="10" fontId="6" fillId="0" borderId="24" xfId="0" applyNumberFormat="1" applyFont="1" applyFill="1" applyBorder="1"/>
    <xf numFmtId="2" fontId="6" fillId="0" borderId="35" xfId="0" applyNumberFormat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/>
    </xf>
    <xf numFmtId="40" fontId="5" fillId="0" borderId="10" xfId="0" applyNumberFormat="1" applyFont="1" applyFill="1" applyBorder="1" applyAlignment="1">
      <alignment horizontal="right"/>
    </xf>
    <xf numFmtId="43" fontId="5" fillId="0" borderId="63" xfId="0" applyNumberFormat="1" applyFont="1" applyFill="1" applyBorder="1" applyAlignment="1">
      <alignment horizontal="right"/>
    </xf>
    <xf numFmtId="43" fontId="5" fillId="0" borderId="81" xfId="0" applyNumberFormat="1" applyFont="1" applyFill="1" applyBorder="1" applyAlignment="1">
      <alignment horizontal="right"/>
    </xf>
    <xf numFmtId="43" fontId="5" fillId="0" borderId="56" xfId="0" applyNumberFormat="1" applyFont="1" applyFill="1" applyBorder="1" applyAlignment="1">
      <alignment horizontal="right"/>
    </xf>
    <xf numFmtId="39" fontId="5" fillId="0" borderId="80" xfId="0" applyNumberFormat="1" applyFont="1" applyFill="1" applyBorder="1"/>
    <xf numFmtId="10" fontId="5" fillId="0" borderId="6" xfId="0" applyNumberFormat="1" applyFont="1" applyFill="1" applyBorder="1" applyAlignment="1">
      <alignment horizontal="center"/>
    </xf>
    <xf numFmtId="4" fontId="5" fillId="0" borderId="81" xfId="0" applyNumberFormat="1" applyFont="1" applyFill="1" applyBorder="1" applyAlignment="1">
      <alignment horizontal="right"/>
    </xf>
    <xf numFmtId="4" fontId="5" fillId="0" borderId="10" xfId="0" applyNumberFormat="1" applyFont="1" applyFill="1" applyBorder="1" applyAlignment="1">
      <alignment horizontal="center"/>
    </xf>
    <xf numFmtId="4" fontId="5" fillId="0" borderId="10" xfId="0" applyNumberFormat="1" applyFont="1" applyFill="1" applyBorder="1" applyAlignment="1">
      <alignment horizontal="right"/>
    </xf>
    <xf numFmtId="4" fontId="5" fillId="0" borderId="80" xfId="0" applyNumberFormat="1" applyFont="1" applyFill="1" applyBorder="1" applyAlignment="1">
      <alignment horizontal="right"/>
    </xf>
    <xf numFmtId="4" fontId="6" fillId="0" borderId="81" xfId="0" applyNumberFormat="1" applyFont="1" applyFill="1" applyBorder="1" applyAlignment="1">
      <alignment horizontal="right"/>
    </xf>
    <xf numFmtId="43" fontId="6" fillId="0" borderId="50" xfId="0" applyNumberFormat="1" applyFont="1" applyFill="1" applyBorder="1" applyAlignment="1">
      <alignment horizontal="right"/>
    </xf>
    <xf numFmtId="4" fontId="6" fillId="0" borderId="10" xfId="0" applyNumberFormat="1" applyFont="1" applyFill="1" applyBorder="1" applyAlignment="1">
      <alignment horizontal="right"/>
    </xf>
    <xf numFmtId="43" fontId="5" fillId="0" borderId="32" xfId="0" quotePrefix="1" applyNumberFormat="1" applyFont="1" applyFill="1" applyBorder="1" applyAlignment="1">
      <alignment horizontal="right"/>
    </xf>
    <xf numFmtId="4" fontId="5" fillId="0" borderId="10" xfId="0" applyNumberFormat="1" applyFont="1" applyFill="1" applyBorder="1"/>
    <xf numFmtId="4" fontId="6" fillId="0" borderId="10" xfId="0" applyNumberFormat="1" applyFont="1" applyFill="1" applyBorder="1"/>
    <xf numFmtId="43" fontId="6" fillId="0" borderId="63" xfId="0" applyNumberFormat="1" applyFont="1" applyFill="1" applyBorder="1" applyAlignment="1">
      <alignment horizontal="right"/>
    </xf>
    <xf numFmtId="10" fontId="5" fillId="0" borderId="63" xfId="0" applyNumberFormat="1" applyFont="1" applyFill="1" applyBorder="1" applyAlignment="1">
      <alignment horizontal="right"/>
    </xf>
    <xf numFmtId="164" fontId="6" fillId="0" borderId="63" xfId="0" applyNumberFormat="1" applyFont="1" applyFill="1" applyBorder="1" applyAlignment="1">
      <alignment horizontal="right"/>
    </xf>
    <xf numFmtId="43" fontId="6" fillId="0" borderId="31" xfId="0" applyNumberFormat="1" applyFont="1" applyFill="1" applyBorder="1" applyAlignment="1">
      <alignment horizontal="right"/>
    </xf>
    <xf numFmtId="10" fontId="5" fillId="0" borderId="10" xfId="0" applyNumberFormat="1" applyFont="1" applyFill="1" applyBorder="1" applyAlignment="1">
      <alignment horizontal="center"/>
    </xf>
    <xf numFmtId="4" fontId="5" fillId="0" borderId="80" xfId="0" applyNumberFormat="1" applyFont="1" applyFill="1" applyBorder="1"/>
    <xf numFmtId="10" fontId="5" fillId="0" borderId="64" xfId="0" applyNumberFormat="1" applyFont="1" applyFill="1" applyBorder="1" applyAlignment="1">
      <alignment horizontal="right"/>
    </xf>
    <xf numFmtId="169" fontId="5" fillId="0" borderId="64" xfId="0" applyNumberFormat="1" applyFont="1" applyFill="1" applyBorder="1" applyAlignment="1">
      <alignment horizontal="right"/>
    </xf>
    <xf numFmtId="169" fontId="5" fillId="0" borderId="65" xfId="0" applyNumberFormat="1" applyFont="1" applyFill="1" applyBorder="1" applyAlignment="1">
      <alignment horizontal="right"/>
    </xf>
    <xf numFmtId="169" fontId="5" fillId="0" borderId="10" xfId="0" applyNumberFormat="1" applyFont="1" applyFill="1" applyBorder="1" applyAlignment="1">
      <alignment horizontal="right"/>
    </xf>
    <xf numFmtId="169" fontId="5" fillId="0" borderId="32" xfId="0" applyNumberFormat="1" applyFont="1" applyFill="1" applyBorder="1" applyAlignment="1">
      <alignment horizontal="right"/>
    </xf>
    <xf numFmtId="41" fontId="12" fillId="0" borderId="10" xfId="0" applyNumberFormat="1" applyFont="1" applyFill="1" applyBorder="1" applyAlignment="1">
      <alignment horizontal="right"/>
    </xf>
    <xf numFmtId="43" fontId="12" fillId="0" borderId="10" xfId="0" applyNumberFormat="1" applyFont="1" applyFill="1" applyBorder="1" applyAlignment="1">
      <alignment horizontal="right"/>
    </xf>
    <xf numFmtId="10" fontId="12" fillId="0" borderId="10" xfId="0" applyNumberFormat="1" applyFont="1" applyFill="1" applyBorder="1" applyAlignment="1">
      <alignment horizontal="right"/>
    </xf>
    <xf numFmtId="169" fontId="12" fillId="0" borderId="10" xfId="0" applyNumberFormat="1" applyFont="1" applyFill="1" applyBorder="1" applyAlignment="1">
      <alignment horizontal="right"/>
    </xf>
    <xf numFmtId="169" fontId="12" fillId="0" borderId="32" xfId="0" applyNumberFormat="1" applyFont="1" applyFill="1" applyBorder="1" applyAlignment="1">
      <alignment horizontal="right"/>
    </xf>
    <xf numFmtId="41" fontId="6" fillId="0" borderId="62" xfId="0" applyNumberFormat="1" applyFont="1" applyFill="1" applyBorder="1" applyAlignment="1">
      <alignment horizontal="right"/>
    </xf>
    <xf numFmtId="10" fontId="6" fillId="0" borderId="63" xfId="0" applyNumberFormat="1" applyFont="1" applyFill="1" applyBorder="1" applyAlignment="1">
      <alignment horizontal="right"/>
    </xf>
    <xf numFmtId="169" fontId="6" fillId="0" borderId="63" xfId="0" applyNumberFormat="1" applyFont="1" applyFill="1" applyBorder="1" applyAlignment="1">
      <alignment horizontal="right"/>
    </xf>
    <xf numFmtId="169" fontId="6" fillId="0" borderId="31" xfId="0" applyNumberFormat="1" applyFont="1" applyFill="1" applyBorder="1" applyAlignment="1">
      <alignment horizontal="right"/>
    </xf>
    <xf numFmtId="43" fontId="5" fillId="0" borderId="66" xfId="0" applyNumberFormat="1" applyFont="1" applyFill="1" applyBorder="1" applyAlignment="1">
      <alignment horizontal="right"/>
    </xf>
    <xf numFmtId="43" fontId="5" fillId="0" borderId="65" xfId="0" applyNumberFormat="1" applyFont="1" applyFill="1" applyBorder="1" applyAlignment="1">
      <alignment horizontal="right"/>
    </xf>
    <xf numFmtId="41" fontId="6" fillId="0" borderId="63" xfId="0" applyNumberFormat="1" applyFont="1" applyFill="1" applyBorder="1" applyAlignment="1">
      <alignment horizontal="right"/>
    </xf>
    <xf numFmtId="43" fontId="6" fillId="0" borderId="61" xfId="0" applyNumberFormat="1" applyFont="1" applyFill="1" applyBorder="1" applyAlignment="1">
      <alignment horizontal="right"/>
    </xf>
    <xf numFmtId="41" fontId="6" fillId="0" borderId="80" xfId="0" applyNumberFormat="1" applyFont="1" applyFill="1" applyBorder="1" applyAlignment="1">
      <alignment horizontal="right"/>
    </xf>
    <xf numFmtId="43" fontId="6" fillId="0" borderId="80" xfId="0" applyNumberFormat="1" applyFont="1" applyFill="1" applyBorder="1" applyAlignment="1">
      <alignment horizontal="right"/>
    </xf>
    <xf numFmtId="10" fontId="6" fillId="0" borderId="80" xfId="0" applyNumberFormat="1" applyFont="1" applyFill="1" applyBorder="1" applyAlignment="1">
      <alignment horizontal="right"/>
    </xf>
    <xf numFmtId="10" fontId="5" fillId="0" borderId="32" xfId="0" applyNumberFormat="1" applyFont="1" applyFill="1" applyBorder="1" applyAlignment="1">
      <alignment horizontal="right"/>
    </xf>
    <xf numFmtId="167" fontId="5" fillId="0" borderId="33" xfId="0" applyNumberFormat="1" applyFont="1" applyFill="1" applyBorder="1" applyAlignment="1">
      <alignment horizontal="right"/>
    </xf>
    <xf numFmtId="168" fontId="5" fillId="0" borderId="32" xfId="0" applyNumberFormat="1" applyFont="1" applyFill="1" applyBorder="1" applyAlignment="1">
      <alignment horizontal="right"/>
    </xf>
    <xf numFmtId="10" fontId="6" fillId="0" borderId="31" xfId="0" applyNumberFormat="1" applyFont="1" applyFill="1" applyBorder="1" applyAlignment="1">
      <alignment horizontal="right"/>
    </xf>
    <xf numFmtId="167" fontId="6" fillId="0" borderId="31" xfId="0" applyNumberFormat="1" applyFont="1" applyFill="1" applyBorder="1" applyAlignment="1">
      <alignment horizontal="right"/>
    </xf>
    <xf numFmtId="0" fontId="5" fillId="0" borderId="4" xfId="0" applyFont="1" applyFill="1" applyBorder="1"/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 applyAlignment="1"/>
    <xf numFmtId="0" fontId="6" fillId="0" borderId="16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43" fontId="5" fillId="0" borderId="48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4" fontId="5" fillId="0" borderId="10" xfId="0" applyNumberFormat="1" applyFont="1" applyFill="1" applyBorder="1" applyAlignment="1">
      <alignment horizontal="right"/>
    </xf>
    <xf numFmtId="44" fontId="5" fillId="0" borderId="32" xfId="0" applyNumberFormat="1" applyFont="1" applyFill="1" applyBorder="1" applyAlignment="1">
      <alignment horizontal="right"/>
    </xf>
    <xf numFmtId="44" fontId="5" fillId="0" borderId="63" xfId="0" applyNumberFormat="1" applyFont="1" applyFill="1" applyBorder="1" applyAlignment="1">
      <alignment horizontal="right"/>
    </xf>
    <xf numFmtId="44" fontId="5" fillId="0" borderId="31" xfId="0" applyNumberFormat="1" applyFont="1" applyFill="1" applyBorder="1" applyAlignment="1">
      <alignment horizontal="right"/>
    </xf>
    <xf numFmtId="164" fontId="10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172" fontId="0" fillId="0" borderId="0" xfId="0" applyNumberFormat="1" applyFont="1" applyFill="1" applyBorder="1"/>
    <xf numFmtId="4" fontId="0" fillId="0" borderId="0" xfId="0" applyNumberFormat="1" applyFill="1" applyBorder="1"/>
    <xf numFmtId="43" fontId="8" fillId="0" borderId="0" xfId="0" applyNumberFormat="1" applyFont="1" applyFill="1" applyBorder="1"/>
    <xf numFmtId="43" fontId="4" fillId="0" borderId="0" xfId="0" applyNumberFormat="1" applyFont="1" applyFill="1" applyBorder="1"/>
    <xf numFmtId="0" fontId="23" fillId="0" borderId="0" xfId="0" applyFont="1" applyFill="1" applyBorder="1"/>
    <xf numFmtId="0" fontId="8" fillId="0" borderId="0" xfId="0" applyFont="1" applyFill="1" applyBorder="1" applyAlignment="1">
      <alignment horizontal="left" vertical="center" wrapText="1"/>
    </xf>
    <xf numFmtId="0" fontId="6" fillId="0" borderId="57" xfId="0" applyFont="1" applyFill="1" applyBorder="1" applyAlignment="1">
      <alignment horizontal="center" wrapText="1"/>
    </xf>
    <xf numFmtId="0" fontId="6" fillId="0" borderId="58" xfId="0" applyFont="1" applyFill="1" applyBorder="1" applyAlignment="1">
      <alignment horizontal="center" wrapText="1"/>
    </xf>
    <xf numFmtId="0" fontId="6" fillId="0" borderId="56" xfId="0" applyFont="1" applyFill="1" applyBorder="1" applyAlignment="1">
      <alignment horizontal="center" wrapText="1"/>
    </xf>
    <xf numFmtId="0" fontId="12" fillId="0" borderId="29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74" xfId="0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6" fillId="0" borderId="71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46" xfId="0" applyFont="1" applyFill="1" applyBorder="1" applyAlignment="1">
      <alignment horizontal="left" vertical="top" wrapText="1"/>
    </xf>
    <xf numFmtId="0" fontId="9" fillId="0" borderId="47" xfId="0" applyFont="1" applyFill="1" applyBorder="1" applyAlignment="1">
      <alignment horizontal="left" vertical="top" wrapText="1"/>
    </xf>
    <xf numFmtId="0" fontId="9" fillId="0" borderId="48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4" fontId="0" fillId="0" borderId="5" xfId="0" applyNumberFormat="1" applyFill="1" applyBorder="1" applyAlignment="1">
      <alignment horizontal="center"/>
    </xf>
    <xf numFmtId="14" fontId="0" fillId="0" borderId="16" xfId="0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8" xfId="0" applyNumberFormat="1" applyFill="1" applyBorder="1" applyAlignment="1">
      <alignment horizontal="center"/>
    </xf>
    <xf numFmtId="14" fontId="0" fillId="0" borderId="9" xfId="0" applyNumberFormat="1" applyFill="1" applyBorder="1" applyAlignment="1">
      <alignment horizontal="center"/>
    </xf>
    <xf numFmtId="0" fontId="9" fillId="0" borderId="7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</cellXfs>
  <cellStyles count="51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FRxAmtStyle" xfId="42"/>
    <cellStyle name="FRxCurrStyle" xfId="43"/>
    <cellStyle name="FRxPcntStyle" xfId="44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9"/>
    <cellStyle name="Note 2" xfId="50"/>
    <cellStyle name="Output" xfId="10" builtinId="21" customBuiltin="1"/>
    <cellStyle name="STYLE1" xfId="45"/>
    <cellStyle name="STYLE2" xfId="46"/>
    <cellStyle name="STYLE3" xfId="47"/>
    <cellStyle name="STYLE4" xfId="48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1" defaultTableStyle="TableStyleMedium9" defaultPivotStyle="PivotStyleLight16">
    <tableStyle name="Table Style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BBFD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45C7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1531" name="AutoShape 1"/>
        <xdr:cNvSpPr>
          <a:spLocks noChangeArrowheads="1"/>
        </xdr:cNvSpPr>
      </xdr:nvSpPr>
      <xdr:spPr bwMode="auto">
        <a:xfrm rot="-5400000">
          <a:off x="7934325" y="62103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1532" name="AutoShape 3"/>
        <xdr:cNvSpPr>
          <a:spLocks noChangeArrowheads="1"/>
        </xdr:cNvSpPr>
      </xdr:nvSpPr>
      <xdr:spPr bwMode="auto">
        <a:xfrm rot="-5400000">
          <a:off x="7934325" y="43719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1533" name="AutoShape 5"/>
        <xdr:cNvSpPr>
          <a:spLocks noChangeArrowheads="1"/>
        </xdr:cNvSpPr>
      </xdr:nvSpPr>
      <xdr:spPr bwMode="auto">
        <a:xfrm rot="-5400000">
          <a:off x="7934325" y="46958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534" name="AutoShape 6"/>
        <xdr:cNvSpPr>
          <a:spLocks noChangeArrowheads="1"/>
        </xdr:cNvSpPr>
      </xdr:nvSpPr>
      <xdr:spPr bwMode="auto">
        <a:xfrm rot="-5400000">
          <a:off x="11134725" y="256603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535" name="AutoShape 8"/>
        <xdr:cNvSpPr>
          <a:spLocks noChangeArrowheads="1"/>
        </xdr:cNvSpPr>
      </xdr:nvSpPr>
      <xdr:spPr bwMode="auto">
        <a:xfrm rot="-5400000">
          <a:off x="11134725" y="256603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1536" name="AutoShape 9"/>
        <xdr:cNvSpPr>
          <a:spLocks noChangeArrowheads="1"/>
        </xdr:cNvSpPr>
      </xdr:nvSpPr>
      <xdr:spPr bwMode="auto">
        <a:xfrm rot="-5400000">
          <a:off x="16211550" y="196786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dsouth.org/" TargetMode="External"/><Relationship Id="rId1" Type="http://schemas.openxmlformats.org/officeDocument/2006/relationships/hyperlink" Target="mailto:estewart@edsouth.or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180"/>
  <sheetViews>
    <sheetView showGridLines="0" tabSelected="1" zoomScale="80" zoomScaleNormal="80" zoomScalePageLayoutView="55" workbookViewId="0"/>
  </sheetViews>
  <sheetFormatPr defaultColWidth="9.140625" defaultRowHeight="12.75" x14ac:dyDescent="0.2"/>
  <cols>
    <col min="1" max="1" width="3" style="5" customWidth="1"/>
    <col min="2" max="2" width="13.85546875" style="5" customWidth="1"/>
    <col min="3" max="4" width="16" style="5" customWidth="1"/>
    <col min="5" max="5" width="14" style="5" customWidth="1"/>
    <col min="6" max="6" width="27.5703125" style="5" customWidth="1"/>
    <col min="7" max="7" width="18.7109375" style="5" customWidth="1"/>
    <col min="8" max="8" width="29.140625" style="5" customWidth="1"/>
    <col min="9" max="9" width="28.7109375" style="5" customWidth="1"/>
    <col min="10" max="10" width="16" style="5" customWidth="1"/>
    <col min="11" max="11" width="17.140625" style="5" bestFit="1" customWidth="1"/>
    <col min="12" max="12" width="21.85546875" style="5" bestFit="1" customWidth="1"/>
    <col min="13" max="13" width="18.28515625" style="5" customWidth="1"/>
    <col min="14" max="14" width="20.85546875" style="5" customWidth="1"/>
    <col min="15" max="15" width="18.42578125" style="5" customWidth="1"/>
    <col min="16" max="20" width="15.85546875" style="5" customWidth="1"/>
    <col min="21" max="16384" width="9.140625" style="5"/>
  </cols>
  <sheetData>
    <row r="1" spans="1:15" ht="15.75" x14ac:dyDescent="0.25">
      <c r="A1" s="211" t="s">
        <v>171</v>
      </c>
      <c r="F1" s="201"/>
      <c r="G1" s="201"/>
      <c r="H1" s="201"/>
      <c r="I1" s="201"/>
    </row>
    <row r="2" spans="1:15" ht="15.75" x14ac:dyDescent="0.25">
      <c r="A2" s="211" t="s">
        <v>426</v>
      </c>
      <c r="E2" s="201"/>
      <c r="G2" s="201"/>
      <c r="H2" s="201"/>
    </row>
    <row r="3" spans="1:15" ht="13.5" thickBot="1" x14ac:dyDescent="0.25">
      <c r="A3" s="201"/>
      <c r="H3" s="201"/>
    </row>
    <row r="4" spans="1:15" x14ac:dyDescent="0.2">
      <c r="B4" s="467" t="s">
        <v>0</v>
      </c>
      <c r="C4" s="468"/>
      <c r="D4" s="355" t="s">
        <v>181</v>
      </c>
      <c r="E4" s="355"/>
      <c r="F4" s="355"/>
      <c r="G4" s="356"/>
      <c r="I4" s="457"/>
      <c r="J4" s="457"/>
    </row>
    <row r="5" spans="1:15" x14ac:dyDescent="0.2">
      <c r="B5" s="465" t="s">
        <v>1</v>
      </c>
      <c r="C5" s="466"/>
      <c r="D5" s="357" t="s">
        <v>182</v>
      </c>
      <c r="E5" s="150"/>
      <c r="F5" s="201"/>
      <c r="G5" s="358"/>
      <c r="I5" s="457"/>
      <c r="J5" s="457"/>
      <c r="L5" s="464"/>
      <c r="M5" s="464"/>
    </row>
    <row r="6" spans="1:15" x14ac:dyDescent="0.2">
      <c r="B6" s="465" t="s">
        <v>2</v>
      </c>
      <c r="C6" s="466"/>
      <c r="D6" s="359">
        <v>41634</v>
      </c>
      <c r="E6" s="357"/>
      <c r="F6" s="357"/>
      <c r="G6" s="360"/>
      <c r="I6" s="457"/>
      <c r="J6" s="457"/>
      <c r="L6" s="464"/>
      <c r="M6" s="464"/>
    </row>
    <row r="7" spans="1:15" x14ac:dyDescent="0.2">
      <c r="B7" s="465" t="s">
        <v>7</v>
      </c>
      <c r="C7" s="466"/>
      <c r="D7" s="359">
        <v>41608</v>
      </c>
      <c r="E7" s="361"/>
      <c r="F7" s="361"/>
      <c r="G7" s="362"/>
      <c r="I7" s="30"/>
      <c r="J7" s="30"/>
      <c r="L7" s="464"/>
      <c r="M7" s="464"/>
    </row>
    <row r="8" spans="1:15" x14ac:dyDescent="0.2">
      <c r="B8" s="465" t="s">
        <v>3</v>
      </c>
      <c r="C8" s="466"/>
      <c r="D8" s="266" t="s">
        <v>292</v>
      </c>
      <c r="E8" s="266"/>
      <c r="F8" s="266"/>
      <c r="G8" s="264"/>
      <c r="I8" s="30"/>
      <c r="J8" s="30"/>
    </row>
    <row r="9" spans="1:15" x14ac:dyDescent="0.2">
      <c r="B9" s="465" t="s">
        <v>4</v>
      </c>
      <c r="C9" s="466"/>
      <c r="D9" s="266" t="s">
        <v>294</v>
      </c>
      <c r="E9" s="266"/>
      <c r="F9" s="266"/>
      <c r="G9" s="264"/>
      <c r="I9" s="30"/>
      <c r="J9" s="30"/>
    </row>
    <row r="10" spans="1:15" x14ac:dyDescent="0.2">
      <c r="B10" s="285" t="s">
        <v>67</v>
      </c>
      <c r="C10" s="286"/>
      <c r="D10" s="227" t="s">
        <v>293</v>
      </c>
      <c r="E10" s="266"/>
      <c r="F10" s="266"/>
      <c r="G10" s="264"/>
      <c r="I10" s="154"/>
      <c r="J10" s="154"/>
    </row>
    <row r="11" spans="1:15" ht="13.5" thickBot="1" x14ac:dyDescent="0.25">
      <c r="B11" s="469" t="s">
        <v>5</v>
      </c>
      <c r="C11" s="470"/>
      <c r="D11" s="265" t="s">
        <v>183</v>
      </c>
      <c r="E11" s="363"/>
      <c r="F11" s="363"/>
      <c r="G11" s="364"/>
    </row>
    <row r="12" spans="1:15" x14ac:dyDescent="0.2">
      <c r="B12" s="154"/>
      <c r="C12" s="154"/>
    </row>
    <row r="13" spans="1:15" ht="13.5" thickBot="1" x14ac:dyDescent="0.25"/>
    <row r="14" spans="1:15" ht="15.75" x14ac:dyDescent="0.25">
      <c r="A14" s="231" t="s">
        <v>62</v>
      </c>
      <c r="B14" s="206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</row>
    <row r="15" spans="1:15" ht="6.75" customHeight="1" x14ac:dyDescent="0.2">
      <c r="A15" s="7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6"/>
    </row>
    <row r="16" spans="1:15" x14ac:dyDescent="0.2">
      <c r="A16" s="15"/>
      <c r="B16" s="347" t="s">
        <v>6</v>
      </c>
      <c r="C16" s="347" t="s">
        <v>8</v>
      </c>
      <c r="D16" s="287" t="s">
        <v>58</v>
      </c>
      <c r="E16" s="347" t="s">
        <v>14</v>
      </c>
      <c r="F16" s="347" t="s">
        <v>80</v>
      </c>
      <c r="G16" s="347" t="s">
        <v>69</v>
      </c>
      <c r="H16" s="347" t="s">
        <v>12</v>
      </c>
      <c r="I16" s="347" t="s">
        <v>9</v>
      </c>
      <c r="J16" s="347" t="s">
        <v>10</v>
      </c>
      <c r="K16" s="347" t="s">
        <v>11</v>
      </c>
      <c r="L16" s="347" t="s">
        <v>75</v>
      </c>
      <c r="M16" s="347" t="s">
        <v>13</v>
      </c>
      <c r="N16" s="347" t="s">
        <v>96</v>
      </c>
      <c r="O16" s="348" t="s">
        <v>55</v>
      </c>
    </row>
    <row r="17" spans="1:17" x14ac:dyDescent="0.2">
      <c r="A17" s="7"/>
      <c r="B17" s="365" t="s">
        <v>220</v>
      </c>
      <c r="C17" s="366" t="s">
        <v>185</v>
      </c>
      <c r="D17" s="288">
        <v>1.316E-2</v>
      </c>
      <c r="E17" s="288">
        <v>1.66E-3</v>
      </c>
      <c r="F17" s="288">
        <v>1.15E-2</v>
      </c>
      <c r="G17" s="289"/>
      <c r="H17" s="367">
        <v>391530000</v>
      </c>
      <c r="I17" s="367">
        <v>270759971.02999997</v>
      </c>
      <c r="J17" s="368">
        <v>306827.26</v>
      </c>
      <c r="K17" s="18">
        <v>4408402.7300000004</v>
      </c>
      <c r="L17" s="18">
        <v>266351568.30000001</v>
      </c>
      <c r="M17" s="369">
        <v>1</v>
      </c>
      <c r="N17" s="370" t="s">
        <v>186</v>
      </c>
      <c r="O17" s="371">
        <v>51404</v>
      </c>
      <c r="Q17" s="39"/>
    </row>
    <row r="18" spans="1:17" x14ac:dyDescent="0.2">
      <c r="A18" s="7"/>
      <c r="B18" s="207"/>
      <c r="C18" s="207"/>
      <c r="D18" s="288"/>
      <c r="E18" s="288"/>
      <c r="F18" s="288"/>
      <c r="G18" s="290"/>
      <c r="H18" s="291"/>
      <c r="I18" s="291"/>
      <c r="J18" s="292"/>
      <c r="K18" s="35"/>
      <c r="L18" s="292"/>
      <c r="M18" s="293"/>
      <c r="N18" s="293"/>
      <c r="O18" s="294"/>
      <c r="Q18" s="39"/>
    </row>
    <row r="19" spans="1:17" x14ac:dyDescent="0.2">
      <c r="A19" s="7"/>
      <c r="B19" s="207"/>
      <c r="C19" s="207"/>
      <c r="D19" s="295"/>
      <c r="E19" s="295"/>
      <c r="F19" s="295"/>
      <c r="G19" s="290"/>
      <c r="H19" s="291"/>
      <c r="I19" s="291"/>
      <c r="J19" s="292"/>
      <c r="K19" s="35"/>
      <c r="L19" s="292"/>
      <c r="M19" s="293"/>
      <c r="N19" s="293"/>
      <c r="O19" s="294"/>
      <c r="Q19" s="39"/>
    </row>
    <row r="20" spans="1:17" x14ac:dyDescent="0.2">
      <c r="A20" s="8"/>
      <c r="B20" s="296"/>
      <c r="C20" s="297"/>
      <c r="D20" s="298"/>
      <c r="E20" s="297"/>
      <c r="F20" s="297"/>
      <c r="G20" s="297"/>
      <c r="H20" s="299"/>
      <c r="I20" s="300"/>
      <c r="J20" s="300"/>
      <c r="K20" s="34"/>
      <c r="L20" s="300"/>
      <c r="M20" s="301"/>
      <c r="N20" s="301"/>
      <c r="O20" s="302"/>
    </row>
    <row r="21" spans="1:17" x14ac:dyDescent="0.2">
      <c r="A21" s="8"/>
      <c r="B21" s="2" t="s">
        <v>48</v>
      </c>
      <c r="C21" s="296"/>
      <c r="D21" s="303"/>
      <c r="E21" s="297"/>
      <c r="F21" s="297"/>
      <c r="G21" s="297"/>
      <c r="H21" s="138">
        <v>391530000</v>
      </c>
      <c r="I21" s="138">
        <v>270759971.02999997</v>
      </c>
      <c r="J21" s="138">
        <v>306827.26</v>
      </c>
      <c r="K21" s="138">
        <v>4408402.7300000004</v>
      </c>
      <c r="L21" s="138">
        <v>266351568.30000001</v>
      </c>
      <c r="M21" s="304">
        <v>1</v>
      </c>
      <c r="N21" s="305"/>
      <c r="O21" s="204"/>
    </row>
    <row r="22" spans="1:17" s="210" customFormat="1" ht="11.25" x14ac:dyDescent="0.2">
      <c r="A22" s="220" t="s">
        <v>76</v>
      </c>
      <c r="B22" s="9"/>
      <c r="C22" s="9"/>
      <c r="D22" s="9"/>
      <c r="E22" s="9"/>
      <c r="F22" s="9"/>
      <c r="G22" s="9"/>
      <c r="H22" s="9"/>
      <c r="I22" s="9"/>
      <c r="J22" s="9"/>
      <c r="K22" s="200"/>
      <c r="L22" s="200"/>
      <c r="M22" s="200"/>
      <c r="N22" s="200"/>
      <c r="O22" s="25"/>
    </row>
    <row r="23" spans="1:17" s="210" customFormat="1" ht="13.5" thickBot="1" x14ac:dyDescent="0.25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14"/>
      <c r="L23" s="14"/>
      <c r="M23" s="14"/>
      <c r="N23" s="14"/>
      <c r="O23" s="26"/>
    </row>
    <row r="24" spans="1:17" ht="13.5" thickBot="1" x14ac:dyDescent="0.25"/>
    <row r="25" spans="1:17" ht="15.75" x14ac:dyDescent="0.25">
      <c r="A25" s="231" t="s">
        <v>15</v>
      </c>
      <c r="B25" s="206"/>
      <c r="C25" s="10"/>
      <c r="D25" s="10"/>
      <c r="E25" s="10"/>
      <c r="F25" s="10"/>
      <c r="G25" s="10"/>
      <c r="H25" s="11"/>
      <c r="J25" s="231" t="s">
        <v>77</v>
      </c>
      <c r="K25" s="10"/>
      <c r="L25" s="10"/>
      <c r="M25" s="10"/>
      <c r="N25" s="10"/>
      <c r="O25" s="11"/>
    </row>
    <row r="26" spans="1:17" ht="6.75" customHeight="1" x14ac:dyDescent="0.2">
      <c r="A26" s="7"/>
      <c r="B26" s="154"/>
      <c r="C26" s="154"/>
      <c r="D26" s="154"/>
      <c r="E26" s="154"/>
      <c r="F26" s="154"/>
      <c r="G26" s="154"/>
      <c r="H26" s="16"/>
      <c r="J26" s="7"/>
      <c r="K26" s="154"/>
      <c r="L26" s="154"/>
      <c r="M26" s="154"/>
      <c r="N26" s="154"/>
      <c r="O26" s="16"/>
    </row>
    <row r="27" spans="1:17" s="202" customFormat="1" ht="12.75" customHeight="1" x14ac:dyDescent="0.2">
      <c r="A27" s="12"/>
      <c r="B27" s="3"/>
      <c r="C27" s="3"/>
      <c r="D27" s="3"/>
      <c r="E27" s="3"/>
      <c r="F27" s="273" t="s">
        <v>101</v>
      </c>
      <c r="G27" s="273" t="s">
        <v>18</v>
      </c>
      <c r="H27" s="348" t="s">
        <v>17</v>
      </c>
      <c r="I27" s="5"/>
      <c r="J27" s="13"/>
      <c r="K27" s="306"/>
      <c r="L27" s="307" t="s">
        <v>78</v>
      </c>
      <c r="M27" s="458" t="s">
        <v>95</v>
      </c>
      <c r="N27" s="459"/>
      <c r="O27" s="460"/>
    </row>
    <row r="28" spans="1:17" x14ac:dyDescent="0.2">
      <c r="A28" s="13"/>
      <c r="B28" s="274" t="s">
        <v>102</v>
      </c>
      <c r="C28" s="17"/>
      <c r="D28" s="17"/>
      <c r="E28" s="17"/>
      <c r="F28" s="243">
        <v>290791884.77999997</v>
      </c>
      <c r="G28" s="256">
        <v>-4151795.78</v>
      </c>
      <c r="H28" s="372">
        <v>286640089</v>
      </c>
      <c r="I28" s="29"/>
      <c r="J28" s="8"/>
      <c r="K28" s="31"/>
      <c r="L28" s="308"/>
      <c r="M28" s="461" t="s">
        <v>79</v>
      </c>
      <c r="N28" s="462"/>
      <c r="O28" s="463"/>
    </row>
    <row r="29" spans="1:17" x14ac:dyDescent="0.2">
      <c r="A29" s="7"/>
      <c r="B29" s="270" t="s">
        <v>98</v>
      </c>
      <c r="C29" s="154"/>
      <c r="D29" s="154"/>
      <c r="E29" s="154"/>
      <c r="F29" s="254">
        <v>3401334.56</v>
      </c>
      <c r="G29" s="259">
        <v>-161008.44</v>
      </c>
      <c r="H29" s="373">
        <v>3240326.12</v>
      </c>
      <c r="I29" s="29"/>
      <c r="J29" s="242" t="s">
        <v>27</v>
      </c>
      <c r="K29" s="33"/>
      <c r="L29" s="374">
        <v>1.26E-2</v>
      </c>
      <c r="M29" s="375"/>
      <c r="N29" s="376">
        <v>-25.67</v>
      </c>
      <c r="O29" s="309"/>
    </row>
    <row r="30" spans="1:17" x14ac:dyDescent="0.2">
      <c r="A30" s="7"/>
      <c r="B30" s="232" t="s">
        <v>213</v>
      </c>
      <c r="C30" s="232"/>
      <c r="D30" s="232"/>
      <c r="E30" s="232"/>
      <c r="F30" s="244">
        <v>294193219.33999997</v>
      </c>
      <c r="G30" s="257">
        <v>-4312804.22</v>
      </c>
      <c r="H30" s="245">
        <v>289880415.12</v>
      </c>
      <c r="I30" s="29"/>
      <c r="J30" s="242" t="s">
        <v>34</v>
      </c>
      <c r="K30" s="33"/>
      <c r="L30" s="374">
        <v>3.5999999999999999E-3</v>
      </c>
      <c r="M30" s="377"/>
      <c r="N30" s="246">
        <v>-2.13</v>
      </c>
      <c r="O30" s="247"/>
    </row>
    <row r="31" spans="1:17" x14ac:dyDescent="0.2">
      <c r="A31" s="7"/>
      <c r="B31" s="270"/>
      <c r="C31" s="154"/>
      <c r="D31" s="154"/>
      <c r="E31" s="154"/>
      <c r="F31" s="254"/>
      <c r="G31" s="260"/>
      <c r="H31" s="373"/>
      <c r="I31" s="29"/>
      <c r="J31" s="242" t="s">
        <v>35</v>
      </c>
      <c r="K31" s="33"/>
      <c r="L31" s="374">
        <v>0.13450000000000001</v>
      </c>
      <c r="M31" s="377"/>
      <c r="N31" s="246">
        <v>-16.91</v>
      </c>
      <c r="O31" s="247"/>
    </row>
    <row r="32" spans="1:17" x14ac:dyDescent="0.2">
      <c r="A32" s="7"/>
      <c r="B32" s="270"/>
      <c r="C32" s="154"/>
      <c r="D32" s="154"/>
      <c r="E32" s="154"/>
      <c r="F32" s="254"/>
      <c r="G32" s="260"/>
      <c r="H32" s="373"/>
      <c r="I32" s="29"/>
      <c r="J32" s="242" t="s">
        <v>32</v>
      </c>
      <c r="K32" s="33"/>
      <c r="L32" s="374">
        <v>0.14799999999999999</v>
      </c>
      <c r="M32" s="378"/>
      <c r="N32" s="379">
        <v>-3.19</v>
      </c>
      <c r="O32" s="248"/>
    </row>
    <row r="33" spans="1:15" ht="15.75" customHeight="1" x14ac:dyDescent="0.2">
      <c r="A33" s="7"/>
      <c r="B33" s="154"/>
      <c r="C33" s="154"/>
      <c r="D33" s="154"/>
      <c r="E33" s="154"/>
      <c r="F33" s="249"/>
      <c r="G33" s="258"/>
      <c r="H33" s="380"/>
      <c r="I33" s="29"/>
      <c r="J33" s="310"/>
      <c r="K33" s="32"/>
      <c r="L33" s="381"/>
      <c r="M33" s="382"/>
      <c r="N33" s="383" t="s">
        <v>82</v>
      </c>
      <c r="O33" s="311"/>
    </row>
    <row r="34" spans="1:15" x14ac:dyDescent="0.2">
      <c r="A34" s="7"/>
      <c r="B34" s="154" t="s">
        <v>19</v>
      </c>
      <c r="C34" s="154"/>
      <c r="D34" s="154"/>
      <c r="E34" s="154"/>
      <c r="F34" s="254">
        <v>5.6</v>
      </c>
      <c r="G34" s="259">
        <v>0.01</v>
      </c>
      <c r="H34" s="373">
        <v>5.61</v>
      </c>
      <c r="I34" s="29"/>
      <c r="J34" s="242" t="s">
        <v>28</v>
      </c>
      <c r="K34" s="33"/>
      <c r="L34" s="374">
        <v>0.68679999999999997</v>
      </c>
      <c r="M34" s="375"/>
      <c r="N34" s="376">
        <v>75.34</v>
      </c>
      <c r="O34" s="309"/>
    </row>
    <row r="35" spans="1:15" x14ac:dyDescent="0.2">
      <c r="A35" s="7"/>
      <c r="B35" s="270" t="s">
        <v>174</v>
      </c>
      <c r="C35" s="154"/>
      <c r="D35" s="154"/>
      <c r="E35" s="154"/>
      <c r="F35" s="254">
        <v>150.1</v>
      </c>
      <c r="G35" s="259">
        <v>-7.0000000000000007E-2</v>
      </c>
      <c r="H35" s="373">
        <v>150.03</v>
      </c>
      <c r="J35" s="242" t="s">
        <v>103</v>
      </c>
      <c r="K35" s="33"/>
      <c r="L35" s="374">
        <v>1.41E-2</v>
      </c>
      <c r="M35" s="377"/>
      <c r="N35" s="246">
        <v>63.58</v>
      </c>
      <c r="O35" s="247"/>
    </row>
    <row r="36" spans="1:15" ht="12.75" customHeight="1" x14ac:dyDescent="0.2">
      <c r="A36" s="7"/>
      <c r="B36" s="154" t="s">
        <v>20</v>
      </c>
      <c r="C36" s="154"/>
      <c r="D36" s="154"/>
      <c r="E36" s="154"/>
      <c r="F36" s="253">
        <v>54602</v>
      </c>
      <c r="G36" s="384">
        <v>-833</v>
      </c>
      <c r="H36" s="385">
        <v>53769</v>
      </c>
      <c r="J36" s="242" t="s">
        <v>36</v>
      </c>
      <c r="K36" s="33"/>
      <c r="L36" s="374">
        <v>4.0000000000000002E-4</v>
      </c>
      <c r="M36" s="377"/>
      <c r="N36" s="246">
        <v>36.64</v>
      </c>
      <c r="O36" s="247"/>
    </row>
    <row r="37" spans="1:15" ht="13.5" thickBot="1" x14ac:dyDescent="0.25">
      <c r="A37" s="7"/>
      <c r="B37" s="154" t="s">
        <v>21</v>
      </c>
      <c r="C37" s="154"/>
      <c r="D37" s="154"/>
      <c r="E37" s="154"/>
      <c r="F37" s="253">
        <v>26701</v>
      </c>
      <c r="G37" s="384">
        <v>-373</v>
      </c>
      <c r="H37" s="385">
        <v>26328</v>
      </c>
      <c r="J37" s="233" t="s">
        <v>84</v>
      </c>
      <c r="K37" s="33"/>
      <c r="L37" s="386"/>
      <c r="M37" s="387"/>
      <c r="N37" s="388">
        <v>49.57</v>
      </c>
      <c r="O37" s="312"/>
    </row>
    <row r="38" spans="1:15" ht="13.5" thickBot="1" x14ac:dyDescent="0.25">
      <c r="A38" s="7"/>
      <c r="B38" s="154" t="s">
        <v>97</v>
      </c>
      <c r="C38" s="154"/>
      <c r="D38" s="154"/>
      <c r="E38" s="154"/>
      <c r="F38" s="446">
        <v>5387.96</v>
      </c>
      <c r="G38" s="260">
        <v>3.26</v>
      </c>
      <c r="H38" s="447">
        <v>5391.22</v>
      </c>
      <c r="J38" s="229"/>
      <c r="K38" s="313"/>
      <c r="L38" s="230"/>
      <c r="M38" s="225"/>
      <c r="N38" s="225"/>
      <c r="O38" s="226"/>
    </row>
    <row r="39" spans="1:15" ht="12.75" customHeight="1" x14ac:dyDescent="0.2">
      <c r="A39" s="8"/>
      <c r="B39" s="6" t="s">
        <v>57</v>
      </c>
      <c r="C39" s="6"/>
      <c r="D39" s="6"/>
      <c r="E39" s="6"/>
      <c r="F39" s="448">
        <v>11018.06</v>
      </c>
      <c r="G39" s="390">
        <v>-7.71</v>
      </c>
      <c r="H39" s="449">
        <v>11010.35</v>
      </c>
      <c r="J39" s="476" t="s">
        <v>83</v>
      </c>
      <c r="K39" s="477"/>
      <c r="L39" s="477"/>
      <c r="M39" s="477"/>
      <c r="N39" s="477"/>
      <c r="O39" s="478"/>
    </row>
    <row r="40" spans="1:15" s="210" customFormat="1" ht="11.25" x14ac:dyDescent="0.2">
      <c r="A40" s="220"/>
      <c r="B40" s="9"/>
      <c r="C40" s="9"/>
      <c r="D40" s="9"/>
      <c r="E40" s="9"/>
      <c r="F40" s="9"/>
      <c r="G40" s="200"/>
      <c r="H40" s="25"/>
      <c r="J40" s="479"/>
      <c r="K40" s="480"/>
      <c r="L40" s="480"/>
      <c r="M40" s="480"/>
      <c r="N40" s="480"/>
      <c r="O40" s="481"/>
    </row>
    <row r="41" spans="1:15" s="210" customFormat="1" ht="12" thickBot="1" x14ac:dyDescent="0.25">
      <c r="A41" s="36"/>
      <c r="B41" s="37"/>
      <c r="C41" s="37"/>
      <c r="D41" s="37"/>
      <c r="E41" s="37"/>
      <c r="F41" s="37"/>
      <c r="G41" s="37"/>
      <c r="H41" s="26"/>
      <c r="J41" s="482"/>
      <c r="K41" s="483"/>
      <c r="L41" s="483"/>
      <c r="M41" s="483"/>
      <c r="N41" s="483"/>
      <c r="O41" s="484"/>
    </row>
    <row r="42" spans="1:15" ht="13.5" thickBot="1" x14ac:dyDescent="0.25"/>
    <row r="43" spans="1:15" ht="15.75" x14ac:dyDescent="0.25">
      <c r="A43" s="231" t="s">
        <v>22</v>
      </c>
      <c r="B43" s="203"/>
      <c r="C43" s="203"/>
      <c r="D43" s="203"/>
      <c r="E43" s="203"/>
      <c r="F43" s="203"/>
      <c r="G43" s="203"/>
      <c r="H43" s="223"/>
      <c r="I43" s="154"/>
      <c r="J43" s="154"/>
      <c r="L43" s="270"/>
    </row>
    <row r="44" spans="1:15" x14ac:dyDescent="0.2">
      <c r="A44" s="221"/>
      <c r="B44" s="270"/>
      <c r="C44" s="270"/>
      <c r="D44" s="270"/>
      <c r="E44" s="270"/>
      <c r="F44" s="270"/>
      <c r="G44" s="270"/>
      <c r="H44" s="224"/>
      <c r="I44" s="154"/>
      <c r="J44" s="154"/>
      <c r="L44" s="216"/>
    </row>
    <row r="45" spans="1:15" x14ac:dyDescent="0.2">
      <c r="A45" s="107"/>
      <c r="B45" s="108"/>
      <c r="C45" s="108"/>
      <c r="D45" s="108"/>
      <c r="E45" s="108"/>
      <c r="F45" s="155" t="s">
        <v>16</v>
      </c>
      <c r="G45" s="155" t="s">
        <v>18</v>
      </c>
      <c r="H45" s="345" t="s">
        <v>17</v>
      </c>
      <c r="I45" s="232"/>
      <c r="J45" s="352"/>
      <c r="L45" s="238"/>
    </row>
    <row r="46" spans="1:15" x14ac:dyDescent="0.2">
      <c r="A46" s="275"/>
      <c r="B46" s="193" t="s">
        <v>23</v>
      </c>
      <c r="C46" s="193"/>
      <c r="D46" s="193"/>
      <c r="E46" s="193"/>
      <c r="F46" s="391">
        <v>743294.16</v>
      </c>
      <c r="G46" s="228">
        <v>-7811.11</v>
      </c>
      <c r="H46" s="392">
        <v>735483.05</v>
      </c>
      <c r="I46" s="154"/>
      <c r="J46" s="45"/>
      <c r="L46" s="238"/>
      <c r="O46" s="29"/>
    </row>
    <row r="47" spans="1:15" x14ac:dyDescent="0.2">
      <c r="A47" s="221"/>
      <c r="B47" s="270" t="s">
        <v>145</v>
      </c>
      <c r="C47" s="270"/>
      <c r="D47" s="270"/>
      <c r="E47" s="270"/>
      <c r="F47" s="254">
        <v>735483.05</v>
      </c>
      <c r="G47" s="228">
        <v>-10782.01</v>
      </c>
      <c r="H47" s="194">
        <v>724701.04</v>
      </c>
      <c r="I47" s="146"/>
      <c r="J47" s="146"/>
      <c r="O47" s="29"/>
    </row>
    <row r="48" spans="1:15" x14ac:dyDescent="0.2">
      <c r="A48" s="221"/>
      <c r="B48" s="270" t="s">
        <v>24</v>
      </c>
      <c r="C48" s="270"/>
      <c r="D48" s="270"/>
      <c r="E48" s="270"/>
      <c r="F48" s="254"/>
      <c r="G48" s="228">
        <v>0</v>
      </c>
      <c r="H48" s="194">
        <v>0</v>
      </c>
      <c r="I48" s="270"/>
      <c r="J48" s="450"/>
      <c r="L48" s="40"/>
      <c r="O48" s="29"/>
    </row>
    <row r="49" spans="1:15" x14ac:dyDescent="0.2">
      <c r="A49" s="221"/>
      <c r="B49" s="270" t="s">
        <v>146</v>
      </c>
      <c r="C49" s="270"/>
      <c r="D49" s="270"/>
      <c r="E49" s="270"/>
      <c r="F49" s="254"/>
      <c r="G49" s="228">
        <v>0</v>
      </c>
      <c r="H49" s="194">
        <v>0</v>
      </c>
      <c r="I49" s="270"/>
      <c r="J49" s="146"/>
      <c r="L49" s="40"/>
      <c r="O49" s="29"/>
    </row>
    <row r="50" spans="1:15" x14ac:dyDescent="0.2">
      <c r="A50" s="221"/>
      <c r="B50" s="270" t="s">
        <v>147</v>
      </c>
      <c r="C50" s="270"/>
      <c r="D50" s="270"/>
      <c r="E50" s="270"/>
      <c r="F50" s="389">
        <v>4390793.08</v>
      </c>
      <c r="G50" s="228">
        <v>1051075.3600000001</v>
      </c>
      <c r="H50" s="194">
        <v>5441868.4400000004</v>
      </c>
      <c r="I50" s="270"/>
      <c r="J50" s="45"/>
      <c r="K50" s="116"/>
      <c r="L50" s="154"/>
      <c r="O50" s="29"/>
    </row>
    <row r="51" spans="1:15" x14ac:dyDescent="0.2">
      <c r="A51" s="221"/>
      <c r="B51" s="270" t="s">
        <v>99</v>
      </c>
      <c r="C51" s="270"/>
      <c r="D51" s="270"/>
      <c r="E51" s="270"/>
      <c r="F51" s="254"/>
      <c r="G51" s="228">
        <v>0</v>
      </c>
      <c r="H51" s="194">
        <v>0</v>
      </c>
      <c r="I51" s="154"/>
      <c r="J51" s="45"/>
      <c r="K51" s="40"/>
      <c r="L51" s="45"/>
      <c r="M51" s="44"/>
      <c r="O51" s="29"/>
    </row>
    <row r="52" spans="1:15" x14ac:dyDescent="0.2">
      <c r="A52" s="221"/>
      <c r="B52" s="270"/>
      <c r="C52" s="270"/>
      <c r="D52" s="270"/>
      <c r="E52" s="270"/>
      <c r="F52" s="254"/>
      <c r="G52" s="228"/>
      <c r="H52" s="194"/>
      <c r="I52" s="270"/>
      <c r="J52" s="154"/>
      <c r="L52" s="154"/>
      <c r="O52" s="29"/>
    </row>
    <row r="53" spans="1:15" x14ac:dyDescent="0.2">
      <c r="A53" s="221"/>
      <c r="B53" s="232" t="s">
        <v>148</v>
      </c>
      <c r="C53" s="270"/>
      <c r="D53" s="270"/>
      <c r="E53" s="270"/>
      <c r="F53" s="244">
        <v>5134087.24</v>
      </c>
      <c r="G53" s="228">
        <v>1043264.25</v>
      </c>
      <c r="H53" s="314">
        <v>6177351.4900000002</v>
      </c>
      <c r="I53" s="154"/>
      <c r="J53" s="45"/>
      <c r="K53" s="28"/>
      <c r="L53" s="45"/>
      <c r="O53" s="29"/>
    </row>
    <row r="54" spans="1:15" x14ac:dyDescent="0.2">
      <c r="A54" s="222"/>
      <c r="B54" s="276"/>
      <c r="C54" s="276"/>
      <c r="D54" s="276"/>
      <c r="E54" s="276"/>
      <c r="F54" s="393"/>
      <c r="G54" s="277"/>
      <c r="H54" s="278"/>
      <c r="I54" s="154"/>
      <c r="J54" s="154"/>
      <c r="L54" s="154"/>
      <c r="O54" s="29"/>
    </row>
    <row r="55" spans="1:15" x14ac:dyDescent="0.2">
      <c r="A55" s="220"/>
      <c r="B55" s="200"/>
      <c r="C55" s="200"/>
      <c r="D55" s="200"/>
      <c r="E55" s="200"/>
      <c r="F55" s="158"/>
      <c r="G55" s="158"/>
      <c r="H55" s="159"/>
      <c r="I55" s="154"/>
      <c r="J55" s="154"/>
    </row>
    <row r="56" spans="1:15" x14ac:dyDescent="0.2">
      <c r="A56" s="220"/>
      <c r="B56" s="200"/>
      <c r="C56" s="200"/>
      <c r="D56" s="200"/>
      <c r="E56" s="200"/>
      <c r="F56" s="158"/>
      <c r="G56" s="158"/>
      <c r="H56" s="159"/>
      <c r="I56" s="154"/>
      <c r="J56" s="154"/>
      <c r="L56" s="29"/>
      <c r="M56" s="29"/>
    </row>
    <row r="57" spans="1:15" ht="13.5" thickBot="1" x14ac:dyDescent="0.25">
      <c r="A57" s="163"/>
      <c r="B57" s="156"/>
      <c r="C57" s="156"/>
      <c r="D57" s="156"/>
      <c r="E57" s="156"/>
      <c r="F57" s="157"/>
      <c r="G57" s="157"/>
      <c r="H57" s="160"/>
    </row>
    <row r="59" spans="1:15" ht="13.5" thickBot="1" x14ac:dyDescent="0.25">
      <c r="I59" s="154"/>
    </row>
    <row r="60" spans="1:15" ht="16.5" thickBot="1" x14ac:dyDescent="0.3">
      <c r="A60" s="231" t="s">
        <v>51</v>
      </c>
      <c r="B60" s="10"/>
      <c r="C60" s="10"/>
      <c r="D60" s="10"/>
      <c r="E60" s="10"/>
      <c r="F60" s="10"/>
      <c r="G60" s="10"/>
      <c r="H60" s="11"/>
      <c r="J60" s="485" t="s">
        <v>50</v>
      </c>
      <c r="K60" s="486"/>
      <c r="N60" s="44"/>
    </row>
    <row r="61" spans="1:15" ht="6.75" customHeight="1" x14ac:dyDescent="0.2">
      <c r="A61" s="7"/>
      <c r="B61" s="154"/>
      <c r="C61" s="154"/>
      <c r="D61" s="154"/>
      <c r="E61" s="154"/>
      <c r="F61" s="154"/>
      <c r="G61" s="154"/>
      <c r="H61" s="16"/>
      <c r="J61" s="221"/>
      <c r="K61" s="224"/>
    </row>
    <row r="62" spans="1:15" s="202" customFormat="1" x14ac:dyDescent="0.2">
      <c r="A62" s="107"/>
      <c r="B62" s="108"/>
      <c r="C62" s="108"/>
      <c r="D62" s="108"/>
      <c r="E62" s="208"/>
      <c r="F62" s="155" t="s">
        <v>16</v>
      </c>
      <c r="G62" s="350" t="s">
        <v>18</v>
      </c>
      <c r="H62" s="345" t="s">
        <v>17</v>
      </c>
      <c r="J62" s="221" t="s">
        <v>221</v>
      </c>
      <c r="K62" s="394">
        <v>0.12870000000000001</v>
      </c>
    </row>
    <row r="63" spans="1:15" ht="13.5" thickBot="1" x14ac:dyDescent="0.25">
      <c r="A63" s="109"/>
      <c r="B63" s="110" t="s">
        <v>52</v>
      </c>
      <c r="C63" s="111"/>
      <c r="D63" s="111"/>
      <c r="E63" s="33"/>
      <c r="F63" s="272"/>
      <c r="G63" s="190"/>
      <c r="H63" s="112"/>
      <c r="J63" s="315"/>
      <c r="K63" s="316"/>
      <c r="L63" s="201"/>
    </row>
    <row r="64" spans="1:15" ht="14.25" x14ac:dyDescent="0.2">
      <c r="A64" s="7"/>
      <c r="B64" s="270" t="s">
        <v>209</v>
      </c>
      <c r="C64" s="154"/>
      <c r="D64" s="154"/>
      <c r="E64" s="154"/>
      <c r="F64" s="395">
        <v>296404223.10000002</v>
      </c>
      <c r="G64" s="35">
        <v>-4288932.7</v>
      </c>
      <c r="H64" s="317">
        <v>292115290.39999998</v>
      </c>
      <c r="I64" s="29"/>
      <c r="J64" s="154"/>
      <c r="K64" s="263"/>
    </row>
    <row r="65" spans="1:16" x14ac:dyDescent="0.2">
      <c r="A65" s="7"/>
      <c r="B65" s="270" t="s">
        <v>91</v>
      </c>
      <c r="C65" s="154"/>
      <c r="D65" s="154"/>
      <c r="E65" s="154"/>
      <c r="F65" s="396" t="s">
        <v>436</v>
      </c>
      <c r="G65" s="35">
        <v>0</v>
      </c>
      <c r="H65" s="317">
        <v>0</v>
      </c>
      <c r="I65" s="29"/>
      <c r="J65" s="200"/>
      <c r="K65" s="154"/>
    </row>
    <row r="66" spans="1:16" x14ac:dyDescent="0.2">
      <c r="A66" s="7"/>
      <c r="B66" s="270" t="s">
        <v>92</v>
      </c>
      <c r="C66" s="154"/>
      <c r="D66" s="154"/>
      <c r="E66" s="154"/>
      <c r="F66" s="397">
        <v>735483.05</v>
      </c>
      <c r="G66" s="35">
        <v>-10782.01</v>
      </c>
      <c r="H66" s="317">
        <v>724701.04</v>
      </c>
      <c r="I66" s="29"/>
      <c r="J66" s="154"/>
      <c r="K66" s="154"/>
    </row>
    <row r="67" spans="1:16" x14ac:dyDescent="0.2">
      <c r="A67" s="7"/>
      <c r="B67" s="270" t="s">
        <v>99</v>
      </c>
      <c r="C67" s="154"/>
      <c r="D67" s="154"/>
      <c r="E67" s="258"/>
      <c r="F67" s="398" t="s">
        <v>436</v>
      </c>
      <c r="G67" s="318"/>
      <c r="H67" s="319">
        <v>0</v>
      </c>
      <c r="I67" s="201"/>
    </row>
    <row r="68" spans="1:16" ht="13.5" thickBot="1" x14ac:dyDescent="0.25">
      <c r="A68" s="7"/>
      <c r="B68" s="232" t="s">
        <v>25</v>
      </c>
      <c r="C68" s="154"/>
      <c r="D68" s="154"/>
      <c r="E68" s="270"/>
      <c r="F68" s="399">
        <v>297139706.14999998</v>
      </c>
      <c r="G68" s="268">
        <v>-4299714.71</v>
      </c>
      <c r="H68" s="400">
        <v>292839991.44</v>
      </c>
      <c r="I68" s="29"/>
      <c r="J68" s="29"/>
    </row>
    <row r="69" spans="1:16" ht="15.75" x14ac:dyDescent="0.25">
      <c r="A69" s="7"/>
      <c r="B69" s="270"/>
      <c r="C69" s="154"/>
      <c r="D69" s="154"/>
      <c r="E69" s="270"/>
      <c r="F69" s="401"/>
      <c r="G69" s="146"/>
      <c r="H69" s="245"/>
      <c r="J69" s="231" t="s">
        <v>61</v>
      </c>
      <c r="K69" s="10"/>
      <c r="L69" s="10"/>
      <c r="M69" s="10"/>
      <c r="N69" s="10"/>
      <c r="O69" s="11"/>
    </row>
    <row r="70" spans="1:16" ht="6.75" customHeight="1" x14ac:dyDescent="0.2">
      <c r="A70" s="7"/>
      <c r="B70" s="232"/>
      <c r="C70" s="154"/>
      <c r="D70" s="154"/>
      <c r="E70" s="270"/>
      <c r="F70" s="397"/>
      <c r="G70" s="146"/>
      <c r="H70" s="320"/>
      <c r="J70" s="7"/>
      <c r="K70" s="154"/>
      <c r="L70" s="154"/>
      <c r="M70" s="154"/>
      <c r="N70" s="154"/>
      <c r="O70" s="16"/>
    </row>
    <row r="71" spans="1:16" x14ac:dyDescent="0.2">
      <c r="A71" s="7"/>
      <c r="B71" s="232" t="s">
        <v>53</v>
      </c>
      <c r="C71" s="154"/>
      <c r="D71" s="154"/>
      <c r="E71" s="270"/>
      <c r="F71" s="397"/>
      <c r="G71" s="146"/>
      <c r="H71" s="320"/>
      <c r="J71" s="15"/>
      <c r="K71" s="24"/>
      <c r="L71" s="347" t="s">
        <v>45</v>
      </c>
      <c r="M71" s="347" t="s">
        <v>65</v>
      </c>
      <c r="N71" s="347" t="s">
        <v>37</v>
      </c>
      <c r="O71" s="351" t="s">
        <v>66</v>
      </c>
    </row>
    <row r="72" spans="1:16" x14ac:dyDescent="0.2">
      <c r="A72" s="7"/>
      <c r="B72" s="270" t="s">
        <v>93</v>
      </c>
      <c r="C72" s="154"/>
      <c r="D72" s="154"/>
      <c r="E72" s="270"/>
      <c r="F72" s="397">
        <v>270759971.02999997</v>
      </c>
      <c r="G72" s="146">
        <v>-4408402.7300000004</v>
      </c>
      <c r="H72" s="373">
        <v>266351568.30000001</v>
      </c>
      <c r="I72" s="29"/>
      <c r="J72" s="221"/>
      <c r="K72" s="154"/>
      <c r="L72" s="250"/>
      <c r="M72" s="252"/>
      <c r="N72" s="251"/>
      <c r="O72" s="321"/>
      <c r="P72" s="201"/>
    </row>
    <row r="73" spans="1:16" x14ac:dyDescent="0.2">
      <c r="A73" s="7"/>
      <c r="B73" s="270" t="s">
        <v>210</v>
      </c>
      <c r="C73" s="154"/>
      <c r="D73" s="154"/>
      <c r="E73" s="258"/>
      <c r="F73" s="398" t="s">
        <v>436</v>
      </c>
      <c r="G73" s="322"/>
      <c r="H73" s="323">
        <v>0</v>
      </c>
      <c r="I73" s="29"/>
      <c r="J73" s="221" t="s">
        <v>105</v>
      </c>
      <c r="K73" s="154"/>
      <c r="L73" s="250">
        <v>232362985.55000001</v>
      </c>
      <c r="M73" s="252">
        <v>0.80159999999999998</v>
      </c>
      <c r="N73" s="251">
        <v>43627</v>
      </c>
      <c r="O73" s="402">
        <v>2957660.37</v>
      </c>
    </row>
    <row r="74" spans="1:16" x14ac:dyDescent="0.2">
      <c r="A74" s="7"/>
      <c r="B74" s="232" t="s">
        <v>54</v>
      </c>
      <c r="C74" s="154"/>
      <c r="D74" s="154"/>
      <c r="E74" s="154"/>
      <c r="F74" s="401">
        <v>270759971.02999997</v>
      </c>
      <c r="G74" s="240">
        <v>-4408402.7300000004</v>
      </c>
      <c r="H74" s="314">
        <v>266351568.30000001</v>
      </c>
      <c r="J74" s="221" t="s">
        <v>184</v>
      </c>
      <c r="K74" s="154"/>
      <c r="L74" s="250">
        <v>26691476.050000001</v>
      </c>
      <c r="M74" s="252">
        <v>9.2100000000000001E-2</v>
      </c>
      <c r="N74" s="251">
        <v>4702</v>
      </c>
      <c r="O74" s="402">
        <v>620737.15</v>
      </c>
    </row>
    <row r="75" spans="1:16" x14ac:dyDescent="0.2">
      <c r="A75" s="7"/>
      <c r="B75" s="270"/>
      <c r="C75" s="154"/>
      <c r="D75" s="154"/>
      <c r="E75" s="154"/>
      <c r="F75" s="403"/>
      <c r="G75" s="33"/>
      <c r="H75" s="324"/>
      <c r="I75" s="41"/>
      <c r="J75" s="221" t="s">
        <v>104</v>
      </c>
      <c r="K75" s="154"/>
      <c r="L75" s="250">
        <v>30825953.52</v>
      </c>
      <c r="M75" s="252">
        <v>0.10630000000000001</v>
      </c>
      <c r="N75" s="251">
        <v>5440</v>
      </c>
      <c r="O75" s="402">
        <v>513425.65</v>
      </c>
    </row>
    <row r="76" spans="1:16" x14ac:dyDescent="0.2">
      <c r="A76" s="7"/>
      <c r="B76" s="270"/>
      <c r="C76" s="232"/>
      <c r="D76" s="232"/>
      <c r="E76" s="232"/>
      <c r="F76" s="404"/>
      <c r="G76" s="234"/>
      <c r="H76" s="212"/>
      <c r="J76" s="217" t="s">
        <v>42</v>
      </c>
      <c r="K76" s="6"/>
      <c r="L76" s="405">
        <v>289880415.12</v>
      </c>
      <c r="M76" s="406"/>
      <c r="N76" s="407">
        <v>53769</v>
      </c>
      <c r="O76" s="408">
        <v>4091823.17</v>
      </c>
    </row>
    <row r="77" spans="1:16" x14ac:dyDescent="0.2">
      <c r="A77" s="7"/>
      <c r="B77" s="270"/>
      <c r="C77" s="154"/>
      <c r="D77" s="154"/>
      <c r="E77" s="154"/>
      <c r="F77" s="403"/>
      <c r="G77" s="33"/>
      <c r="H77" s="324"/>
      <c r="I77" s="41"/>
      <c r="J77" s="220"/>
      <c r="K77" s="154"/>
      <c r="L77" s="154"/>
      <c r="M77" s="154"/>
      <c r="N77" s="154"/>
      <c r="O77" s="16"/>
    </row>
    <row r="78" spans="1:16" ht="13.5" thickBot="1" x14ac:dyDescent="0.25">
      <c r="A78" s="7"/>
      <c r="B78" s="270" t="s">
        <v>222</v>
      </c>
      <c r="C78" s="154"/>
      <c r="D78" s="154"/>
      <c r="E78" s="154"/>
      <c r="F78" s="409">
        <v>1.0973999999999999</v>
      </c>
      <c r="G78" s="279"/>
      <c r="H78" s="280">
        <v>1.0993999999999999</v>
      </c>
      <c r="J78" s="23"/>
      <c r="K78" s="14"/>
      <c r="L78" s="14"/>
      <c r="M78" s="14"/>
      <c r="N78" s="14"/>
      <c r="O78" s="325"/>
    </row>
    <row r="79" spans="1:16" x14ac:dyDescent="0.2">
      <c r="A79" s="7"/>
      <c r="C79" s="154"/>
      <c r="D79" s="154"/>
      <c r="E79" s="154"/>
      <c r="F79" s="396"/>
      <c r="G79" s="279"/>
      <c r="H79" s="280"/>
      <c r="I79" s="201"/>
      <c r="J79" s="154"/>
      <c r="K79" s="154"/>
      <c r="L79" s="154"/>
      <c r="M79" s="154"/>
      <c r="N79" s="154"/>
      <c r="O79" s="154"/>
    </row>
    <row r="80" spans="1:16" x14ac:dyDescent="0.2">
      <c r="A80" s="8"/>
      <c r="B80" s="6"/>
      <c r="C80" s="6"/>
      <c r="D80" s="6"/>
      <c r="E80" s="281"/>
      <c r="F80" s="410"/>
      <c r="G80" s="282"/>
      <c r="H80" s="283"/>
      <c r="I80" s="201"/>
      <c r="J80" s="201"/>
      <c r="K80" s="201"/>
      <c r="L80" s="201"/>
      <c r="M80" s="201"/>
      <c r="N80" s="201"/>
    </row>
    <row r="81" spans="1:15" s="210" customFormat="1" x14ac:dyDescent="0.2">
      <c r="A81" s="141" t="s">
        <v>211</v>
      </c>
      <c r="B81" s="117"/>
      <c r="C81" s="117"/>
      <c r="D81" s="117"/>
      <c r="E81" s="117"/>
      <c r="F81" s="200"/>
      <c r="G81" s="117"/>
      <c r="H81" s="113"/>
      <c r="I81" s="201"/>
    </row>
    <row r="82" spans="1:15" s="210" customFormat="1" ht="12" thickBot="1" x14ac:dyDescent="0.25">
      <c r="A82" s="85"/>
      <c r="B82" s="114"/>
      <c r="C82" s="114"/>
      <c r="D82" s="114"/>
      <c r="E82" s="114"/>
      <c r="F82" s="114"/>
      <c r="G82" s="114"/>
      <c r="H82" s="115"/>
    </row>
    <row r="83" spans="1:15" ht="12.75" customHeight="1" x14ac:dyDescent="0.2">
      <c r="A83" s="154"/>
      <c r="B83" s="154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4"/>
    </row>
    <row r="84" spans="1:15" ht="15.75" x14ac:dyDescent="0.25">
      <c r="A84" s="214" t="s">
        <v>437</v>
      </c>
      <c r="B84" s="154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</row>
    <row r="85" spans="1:15" ht="12.75" customHeight="1" thickBot="1" x14ac:dyDescent="0.25">
      <c r="A85" s="154"/>
      <c r="B85" s="154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</row>
    <row r="86" spans="1:15" ht="15.75" x14ac:dyDescent="0.25">
      <c r="A86" s="231" t="s">
        <v>26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1"/>
    </row>
    <row r="87" spans="1:15" ht="6.75" customHeight="1" x14ac:dyDescent="0.2">
      <c r="A87" s="7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6"/>
    </row>
    <row r="88" spans="1:15" s="202" customFormat="1" x14ac:dyDescent="0.2">
      <c r="A88" s="12"/>
      <c r="B88" s="3"/>
      <c r="C88" s="3"/>
      <c r="D88" s="3"/>
      <c r="E88" s="19"/>
      <c r="F88" s="474" t="s">
        <v>37</v>
      </c>
      <c r="G88" s="474"/>
      <c r="H88" s="83" t="s">
        <v>285</v>
      </c>
      <c r="I88" s="84"/>
      <c r="J88" s="474" t="s">
        <v>40</v>
      </c>
      <c r="K88" s="474"/>
      <c r="L88" s="474" t="s">
        <v>41</v>
      </c>
      <c r="M88" s="474"/>
      <c r="N88" s="474" t="s">
        <v>60</v>
      </c>
      <c r="O88" s="475"/>
    </row>
    <row r="89" spans="1:15" s="202" customFormat="1" x14ac:dyDescent="0.2">
      <c r="A89" s="12"/>
      <c r="B89" s="3"/>
      <c r="C89" s="3"/>
      <c r="D89" s="3"/>
      <c r="E89" s="19"/>
      <c r="F89" s="347" t="s">
        <v>38</v>
      </c>
      <c r="G89" s="347" t="s">
        <v>39</v>
      </c>
      <c r="H89" s="21" t="s">
        <v>38</v>
      </c>
      <c r="I89" s="22" t="s">
        <v>39</v>
      </c>
      <c r="J89" s="347" t="s">
        <v>38</v>
      </c>
      <c r="K89" s="347" t="s">
        <v>39</v>
      </c>
      <c r="L89" s="347" t="s">
        <v>38</v>
      </c>
      <c r="M89" s="347" t="s">
        <v>39</v>
      </c>
      <c r="N89" s="347" t="s">
        <v>38</v>
      </c>
      <c r="O89" s="348" t="s">
        <v>39</v>
      </c>
    </row>
    <row r="90" spans="1:15" x14ac:dyDescent="0.2">
      <c r="A90" s="261" t="s">
        <v>27</v>
      </c>
      <c r="B90" s="154" t="s">
        <v>27</v>
      </c>
      <c r="C90" s="154"/>
      <c r="D90" s="154"/>
      <c r="E90" s="154"/>
      <c r="F90" s="253">
        <v>975</v>
      </c>
      <c r="G90" s="253">
        <v>962</v>
      </c>
      <c r="H90" s="254">
        <v>3702544.29</v>
      </c>
      <c r="I90" s="254">
        <v>3641529.88</v>
      </c>
      <c r="J90" s="252">
        <v>1.26E-2</v>
      </c>
      <c r="K90" s="411">
        <v>1.26E-2</v>
      </c>
      <c r="L90" s="412">
        <v>6.75</v>
      </c>
      <c r="M90" s="412">
        <v>6.75</v>
      </c>
      <c r="N90" s="412">
        <v>119.97</v>
      </c>
      <c r="O90" s="413">
        <v>119.97</v>
      </c>
    </row>
    <row r="91" spans="1:15" x14ac:dyDescent="0.2">
      <c r="A91" s="261" t="s">
        <v>34</v>
      </c>
      <c r="B91" s="154" t="s">
        <v>34</v>
      </c>
      <c r="C91" s="154"/>
      <c r="D91" s="154"/>
      <c r="E91" s="154"/>
      <c r="F91" s="253">
        <v>652</v>
      </c>
      <c r="G91" s="253">
        <v>244</v>
      </c>
      <c r="H91" s="254">
        <v>2587281.7799999998</v>
      </c>
      <c r="I91" s="254">
        <v>1044429.63</v>
      </c>
      <c r="J91" s="252">
        <v>8.8000000000000005E-3</v>
      </c>
      <c r="K91" s="252">
        <v>3.5999999999999999E-3</v>
      </c>
      <c r="L91" s="414">
        <v>6.7</v>
      </c>
      <c r="M91" s="414">
        <v>6.77</v>
      </c>
      <c r="N91" s="414">
        <v>114.58</v>
      </c>
      <c r="O91" s="415">
        <v>118.86</v>
      </c>
    </row>
    <row r="92" spans="1:15" x14ac:dyDescent="0.2">
      <c r="A92" s="261" t="s">
        <v>28</v>
      </c>
      <c r="B92" s="270" t="s">
        <v>28</v>
      </c>
      <c r="C92" s="154"/>
      <c r="D92" s="154"/>
      <c r="E92" s="154"/>
      <c r="F92" s="253"/>
      <c r="G92" s="253"/>
      <c r="H92" s="254"/>
      <c r="I92" s="254"/>
      <c r="J92" s="252"/>
      <c r="K92" s="252"/>
      <c r="L92" s="414"/>
      <c r="M92" s="414"/>
      <c r="N92" s="414"/>
      <c r="O92" s="415"/>
    </row>
    <row r="93" spans="1:15" x14ac:dyDescent="0.2">
      <c r="A93" s="261" t="s">
        <v>438</v>
      </c>
      <c r="B93" s="270" t="s">
        <v>112</v>
      </c>
      <c r="C93" s="154"/>
      <c r="D93" s="154"/>
      <c r="E93" s="154"/>
      <c r="F93" s="253">
        <v>28200</v>
      </c>
      <c r="G93" s="253">
        <v>27730</v>
      </c>
      <c r="H93" s="254">
        <v>156445382.40000001</v>
      </c>
      <c r="I93" s="254">
        <v>153063500.69999999</v>
      </c>
      <c r="J93" s="252">
        <v>0.53180000000000005</v>
      </c>
      <c r="K93" s="252">
        <v>0.52800000000000002</v>
      </c>
      <c r="L93" s="414">
        <v>5.74</v>
      </c>
      <c r="M93" s="414">
        <v>5.74</v>
      </c>
      <c r="N93" s="414">
        <v>150.12</v>
      </c>
      <c r="O93" s="415">
        <v>149.84</v>
      </c>
    </row>
    <row r="94" spans="1:15" x14ac:dyDescent="0.2">
      <c r="A94" s="261" t="s">
        <v>439</v>
      </c>
      <c r="B94" s="241" t="s">
        <v>106</v>
      </c>
      <c r="C94" s="154"/>
      <c r="D94" s="154"/>
      <c r="E94" s="154"/>
      <c r="F94" s="253">
        <v>1995</v>
      </c>
      <c r="G94" s="253">
        <v>2336</v>
      </c>
      <c r="H94" s="254">
        <v>10841707.59</v>
      </c>
      <c r="I94" s="254">
        <v>12869383.27</v>
      </c>
      <c r="J94" s="252">
        <v>3.6900000000000002E-2</v>
      </c>
      <c r="K94" s="252">
        <v>4.4400000000000002E-2</v>
      </c>
      <c r="L94" s="414">
        <v>5.61</v>
      </c>
      <c r="M94" s="414">
        <v>5.64</v>
      </c>
      <c r="N94" s="414">
        <v>153.47</v>
      </c>
      <c r="O94" s="415">
        <v>153.94</v>
      </c>
    </row>
    <row r="95" spans="1:15" x14ac:dyDescent="0.2">
      <c r="A95" s="261" t="s">
        <v>440</v>
      </c>
      <c r="B95" s="241" t="s">
        <v>107</v>
      </c>
      <c r="C95" s="154"/>
      <c r="D95" s="154"/>
      <c r="E95" s="154"/>
      <c r="F95" s="253">
        <v>1359</v>
      </c>
      <c r="G95" s="253">
        <v>1445</v>
      </c>
      <c r="H95" s="254">
        <v>7691866.9199999999</v>
      </c>
      <c r="I95" s="254">
        <v>8121642.5899999999</v>
      </c>
      <c r="J95" s="252">
        <v>2.6100000000000002E-2</v>
      </c>
      <c r="K95" s="252">
        <v>2.8000000000000001E-2</v>
      </c>
      <c r="L95" s="414">
        <v>5.39</v>
      </c>
      <c r="M95" s="414">
        <v>5.47</v>
      </c>
      <c r="N95" s="414">
        <v>154.53</v>
      </c>
      <c r="O95" s="415">
        <v>158.19</v>
      </c>
    </row>
    <row r="96" spans="1:15" x14ac:dyDescent="0.2">
      <c r="A96" s="261" t="s">
        <v>441</v>
      </c>
      <c r="B96" s="241" t="s">
        <v>175</v>
      </c>
      <c r="C96" s="154"/>
      <c r="D96" s="154"/>
      <c r="E96" s="154"/>
      <c r="F96" s="253">
        <v>817</v>
      </c>
      <c r="G96" s="253">
        <v>1000</v>
      </c>
      <c r="H96" s="254">
        <v>4795980.29</v>
      </c>
      <c r="I96" s="254">
        <v>5015569.68</v>
      </c>
      <c r="J96" s="252">
        <v>1.6299999999999999E-2</v>
      </c>
      <c r="K96" s="252">
        <v>1.7299999999999999E-2</v>
      </c>
      <c r="L96" s="414">
        <v>5.35</v>
      </c>
      <c r="M96" s="414">
        <v>5.46</v>
      </c>
      <c r="N96" s="414">
        <v>173.33</v>
      </c>
      <c r="O96" s="415">
        <v>149.51</v>
      </c>
    </row>
    <row r="97" spans="1:25" x14ac:dyDescent="0.2">
      <c r="A97" s="261" t="s">
        <v>442</v>
      </c>
      <c r="B97" s="241" t="s">
        <v>108</v>
      </c>
      <c r="C97" s="154"/>
      <c r="D97" s="154"/>
      <c r="E97" s="154"/>
      <c r="F97" s="253">
        <v>1755</v>
      </c>
      <c r="G97" s="253">
        <v>1481</v>
      </c>
      <c r="H97" s="254">
        <v>8611828.6099999994</v>
      </c>
      <c r="I97" s="254">
        <v>7878553.1100000003</v>
      </c>
      <c r="J97" s="252">
        <v>2.93E-2</v>
      </c>
      <c r="K97" s="252">
        <v>2.7199999999999998E-2</v>
      </c>
      <c r="L97" s="414">
        <v>5.23</v>
      </c>
      <c r="M97" s="414">
        <v>5.24</v>
      </c>
      <c r="N97" s="414">
        <v>145</v>
      </c>
      <c r="O97" s="415">
        <v>159.16999999999999</v>
      </c>
    </row>
    <row r="98" spans="1:25" x14ac:dyDescent="0.2">
      <c r="A98" s="261" t="s">
        <v>443</v>
      </c>
      <c r="B98" s="241" t="s">
        <v>109</v>
      </c>
      <c r="C98" s="154"/>
      <c r="D98" s="154"/>
      <c r="E98" s="154"/>
      <c r="F98" s="253">
        <v>1691</v>
      </c>
      <c r="G98" s="253">
        <v>1678</v>
      </c>
      <c r="H98" s="254">
        <v>7825847.0499999998</v>
      </c>
      <c r="I98" s="254">
        <v>7890746.0899999999</v>
      </c>
      <c r="J98" s="252">
        <v>2.6599999999999999E-2</v>
      </c>
      <c r="K98" s="252">
        <v>2.7199999999999998E-2</v>
      </c>
      <c r="L98" s="414">
        <v>4.99</v>
      </c>
      <c r="M98" s="414">
        <v>5.04</v>
      </c>
      <c r="N98" s="414">
        <v>139.21</v>
      </c>
      <c r="O98" s="415">
        <v>144.55000000000001</v>
      </c>
    </row>
    <row r="99" spans="1:25" x14ac:dyDescent="0.2">
      <c r="A99" s="261" t="s">
        <v>444</v>
      </c>
      <c r="B99" s="241" t="s">
        <v>110</v>
      </c>
      <c r="C99" s="154"/>
      <c r="D99" s="154"/>
      <c r="E99" s="154"/>
      <c r="F99" s="253">
        <v>953</v>
      </c>
      <c r="G99" s="253">
        <v>990</v>
      </c>
      <c r="H99" s="254">
        <v>4274810.76</v>
      </c>
      <c r="I99" s="254">
        <v>4245186.67</v>
      </c>
      <c r="J99" s="252">
        <v>1.4500000000000001E-2</v>
      </c>
      <c r="K99" s="252">
        <v>1.46E-2</v>
      </c>
      <c r="L99" s="414">
        <v>4.9400000000000004</v>
      </c>
      <c r="M99" s="414">
        <v>5.09</v>
      </c>
      <c r="N99" s="414">
        <v>128.27000000000001</v>
      </c>
      <c r="O99" s="415">
        <v>118.51</v>
      </c>
    </row>
    <row r="100" spans="1:25" x14ac:dyDescent="0.2">
      <c r="A100" s="262" t="s">
        <v>33</v>
      </c>
      <c r="B100" s="218" t="s">
        <v>33</v>
      </c>
      <c r="C100" s="218"/>
      <c r="D100" s="218"/>
      <c r="E100" s="218"/>
      <c r="F100" s="416">
        <v>36770</v>
      </c>
      <c r="G100" s="416">
        <v>36660</v>
      </c>
      <c r="H100" s="417">
        <v>200487423.62</v>
      </c>
      <c r="I100" s="417">
        <v>199084582.11000001</v>
      </c>
      <c r="J100" s="418">
        <v>0.68149999999999999</v>
      </c>
      <c r="K100" s="418">
        <v>0.68679999999999997</v>
      </c>
      <c r="L100" s="419">
        <v>5.64</v>
      </c>
      <c r="M100" s="419">
        <v>5.65</v>
      </c>
      <c r="N100" s="419">
        <v>149.91</v>
      </c>
      <c r="O100" s="420">
        <v>149.93</v>
      </c>
    </row>
    <row r="101" spans="1:25" x14ac:dyDescent="0.2">
      <c r="A101" s="261" t="s">
        <v>32</v>
      </c>
      <c r="B101" s="154" t="s">
        <v>32</v>
      </c>
      <c r="C101" s="154"/>
      <c r="D101" s="154"/>
      <c r="E101" s="154"/>
      <c r="F101" s="253">
        <v>6525</v>
      </c>
      <c r="G101" s="253">
        <v>6435</v>
      </c>
      <c r="H101" s="254">
        <v>43500415.880000003</v>
      </c>
      <c r="I101" s="254">
        <v>42934625.439999998</v>
      </c>
      <c r="J101" s="252">
        <v>0.1479</v>
      </c>
      <c r="K101" s="252">
        <v>0.14810000000000001</v>
      </c>
      <c r="L101" s="414">
        <v>5.48</v>
      </c>
      <c r="M101" s="414">
        <v>5.51</v>
      </c>
      <c r="N101" s="414">
        <v>165.38</v>
      </c>
      <c r="O101" s="415">
        <v>162.29</v>
      </c>
    </row>
    <row r="102" spans="1:25" x14ac:dyDescent="0.2">
      <c r="A102" s="261" t="s">
        <v>35</v>
      </c>
      <c r="B102" s="154" t="s">
        <v>35</v>
      </c>
      <c r="C102" s="154"/>
      <c r="D102" s="154"/>
      <c r="E102" s="154"/>
      <c r="F102" s="253">
        <v>8547</v>
      </c>
      <c r="G102" s="253">
        <v>8508</v>
      </c>
      <c r="H102" s="254">
        <v>38701741.039999999</v>
      </c>
      <c r="I102" s="254">
        <v>38975419.960000001</v>
      </c>
      <c r="J102" s="252">
        <v>0.13159999999999999</v>
      </c>
      <c r="K102" s="252">
        <v>0.13450000000000001</v>
      </c>
      <c r="L102" s="414">
        <v>5.37</v>
      </c>
      <c r="M102" s="414">
        <v>5.37</v>
      </c>
      <c r="N102" s="414">
        <v>140.13</v>
      </c>
      <c r="O102" s="415">
        <v>140.56</v>
      </c>
    </row>
    <row r="103" spans="1:25" x14ac:dyDescent="0.2">
      <c r="A103" s="261" t="s">
        <v>103</v>
      </c>
      <c r="B103" s="270" t="s">
        <v>103</v>
      </c>
      <c r="C103" s="154"/>
      <c r="D103" s="154"/>
      <c r="E103" s="154"/>
      <c r="F103" s="253">
        <v>1114</v>
      </c>
      <c r="G103" s="253">
        <v>940</v>
      </c>
      <c r="H103" s="254">
        <v>5129965.21</v>
      </c>
      <c r="I103" s="254">
        <v>4091823.17</v>
      </c>
      <c r="J103" s="252">
        <v>1.7399999999999999E-2</v>
      </c>
      <c r="K103" s="252">
        <v>1.41E-2</v>
      </c>
      <c r="L103" s="414">
        <v>5.5</v>
      </c>
      <c r="M103" s="414">
        <v>5.55</v>
      </c>
      <c r="N103" s="414">
        <v>143.47</v>
      </c>
      <c r="O103" s="415">
        <v>152.24</v>
      </c>
      <c r="P103" s="42"/>
      <c r="Q103" s="42"/>
      <c r="R103" s="42"/>
      <c r="S103" s="42"/>
      <c r="T103" s="43"/>
      <c r="U103" s="43"/>
      <c r="V103" s="29"/>
      <c r="W103" s="29"/>
      <c r="X103" s="29"/>
      <c r="Y103" s="29"/>
    </row>
    <row r="104" spans="1:25" x14ac:dyDescent="0.2">
      <c r="A104" s="261" t="s">
        <v>36</v>
      </c>
      <c r="B104" s="154" t="s">
        <v>36</v>
      </c>
      <c r="C104" s="154"/>
      <c r="D104" s="154"/>
      <c r="E104" s="154"/>
      <c r="F104" s="253">
        <v>19</v>
      </c>
      <c r="G104" s="253">
        <v>20</v>
      </c>
      <c r="H104" s="254">
        <v>83847.520000000004</v>
      </c>
      <c r="I104" s="254">
        <v>108004.93</v>
      </c>
      <c r="J104" s="252">
        <v>2.9999999999999997E-4</v>
      </c>
      <c r="K104" s="252">
        <v>4.0000000000000002E-4</v>
      </c>
      <c r="L104" s="414">
        <v>6.13</v>
      </c>
      <c r="M104" s="414">
        <v>6.73</v>
      </c>
      <c r="N104" s="414">
        <v>116.16</v>
      </c>
      <c r="O104" s="415">
        <v>112.73</v>
      </c>
    </row>
    <row r="105" spans="1:25" x14ac:dyDescent="0.2">
      <c r="A105" s="8"/>
      <c r="B105" s="2" t="s">
        <v>42</v>
      </c>
      <c r="C105" s="6"/>
      <c r="D105" s="6"/>
      <c r="E105" s="31"/>
      <c r="F105" s="421">
        <v>54602</v>
      </c>
      <c r="G105" s="421">
        <v>53769</v>
      </c>
      <c r="H105" s="405">
        <v>294193219.33999997</v>
      </c>
      <c r="I105" s="405">
        <v>289880415.12</v>
      </c>
      <c r="J105" s="422"/>
      <c r="K105" s="422"/>
      <c r="L105" s="423">
        <v>5.6</v>
      </c>
      <c r="M105" s="423">
        <v>5.61</v>
      </c>
      <c r="N105" s="423">
        <v>150.1</v>
      </c>
      <c r="O105" s="424">
        <v>150.03</v>
      </c>
    </row>
    <row r="106" spans="1:25" s="210" customFormat="1" ht="11.25" x14ac:dyDescent="0.2">
      <c r="A106" s="38"/>
      <c r="B106" s="9"/>
      <c r="C106" s="9"/>
      <c r="D106" s="9"/>
      <c r="E106" s="9"/>
      <c r="F106" s="9"/>
      <c r="G106" s="9"/>
      <c r="H106" s="9"/>
      <c r="I106" s="9"/>
      <c r="J106" s="20"/>
      <c r="K106" s="20"/>
      <c r="L106" s="9"/>
      <c r="M106" s="9"/>
      <c r="N106" s="9"/>
      <c r="O106" s="27"/>
    </row>
    <row r="107" spans="1:25" s="210" customFormat="1" ht="12" thickBot="1" x14ac:dyDescent="0.25">
      <c r="A107" s="36"/>
      <c r="B107" s="37"/>
      <c r="C107" s="37"/>
      <c r="D107" s="37"/>
      <c r="E107" s="37"/>
      <c r="F107" s="37"/>
      <c r="G107" s="37"/>
      <c r="H107" s="37"/>
      <c r="I107" s="68"/>
      <c r="J107" s="139"/>
      <c r="K107" s="139"/>
      <c r="L107" s="37"/>
      <c r="M107" s="37"/>
      <c r="N107" s="37"/>
      <c r="O107" s="140"/>
    </row>
    <row r="108" spans="1:25" ht="12.75" customHeight="1" thickBot="1" x14ac:dyDescent="0.25">
      <c r="A108" s="14"/>
      <c r="B108" s="154"/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  <c r="M108" s="154"/>
    </row>
    <row r="109" spans="1:25" ht="15.75" x14ac:dyDescent="0.25">
      <c r="A109" s="231" t="s">
        <v>68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1"/>
    </row>
    <row r="110" spans="1:25" ht="6.75" customHeight="1" x14ac:dyDescent="0.2">
      <c r="A110" s="7"/>
      <c r="B110" s="154"/>
      <c r="C110" s="154"/>
      <c r="D110" s="154"/>
      <c r="E110" s="154"/>
      <c r="F110" s="154"/>
      <c r="G110" s="154"/>
      <c r="H110" s="154"/>
      <c r="I110" s="154"/>
      <c r="J110" s="154"/>
      <c r="K110" s="154"/>
      <c r="L110" s="154"/>
      <c r="M110" s="154"/>
      <c r="N110" s="154"/>
      <c r="O110" s="16"/>
    </row>
    <row r="111" spans="1:25" s="202" customFormat="1" x14ac:dyDescent="0.2">
      <c r="A111" s="12"/>
      <c r="B111" s="3"/>
      <c r="C111" s="3"/>
      <c r="D111" s="3"/>
      <c r="E111" s="19"/>
      <c r="F111" s="474" t="s">
        <v>37</v>
      </c>
      <c r="G111" s="474"/>
      <c r="H111" s="83" t="s">
        <v>286</v>
      </c>
      <c r="I111" s="84"/>
      <c r="J111" s="474" t="s">
        <v>40</v>
      </c>
      <c r="K111" s="474"/>
      <c r="L111" s="474" t="s">
        <v>41</v>
      </c>
      <c r="M111" s="474"/>
      <c r="N111" s="474" t="s">
        <v>60</v>
      </c>
      <c r="O111" s="475"/>
    </row>
    <row r="112" spans="1:25" s="202" customFormat="1" x14ac:dyDescent="0.2">
      <c r="A112" s="12"/>
      <c r="B112" s="3"/>
      <c r="C112" s="3"/>
      <c r="D112" s="3"/>
      <c r="E112" s="19"/>
      <c r="F112" s="347" t="s">
        <v>38</v>
      </c>
      <c r="G112" s="347" t="s">
        <v>39</v>
      </c>
      <c r="H112" s="21" t="s">
        <v>38</v>
      </c>
      <c r="I112" s="22" t="s">
        <v>39</v>
      </c>
      <c r="J112" s="347" t="s">
        <v>38</v>
      </c>
      <c r="K112" s="347" t="s">
        <v>39</v>
      </c>
      <c r="L112" s="347" t="s">
        <v>38</v>
      </c>
      <c r="M112" s="347" t="s">
        <v>39</v>
      </c>
      <c r="N112" s="347" t="s">
        <v>38</v>
      </c>
      <c r="O112" s="348" t="s">
        <v>39</v>
      </c>
    </row>
    <row r="113" spans="1:15" x14ac:dyDescent="0.2">
      <c r="A113" s="7"/>
      <c r="B113" s="154" t="s">
        <v>29</v>
      </c>
      <c r="C113" s="154"/>
      <c r="D113" s="154"/>
      <c r="E113" s="154"/>
      <c r="F113" s="253">
        <v>28200</v>
      </c>
      <c r="G113" s="253">
        <v>27730</v>
      </c>
      <c r="H113" s="254">
        <v>156445382.40000001</v>
      </c>
      <c r="I113" s="425">
        <v>153063500.69999999</v>
      </c>
      <c r="J113" s="252">
        <v>0.78029999999999999</v>
      </c>
      <c r="K113" s="252">
        <v>0.76880000000000004</v>
      </c>
      <c r="L113" s="254">
        <v>5.74</v>
      </c>
      <c r="M113" s="254">
        <v>5.74</v>
      </c>
      <c r="N113" s="254">
        <v>150.12</v>
      </c>
      <c r="O113" s="426">
        <v>149.84</v>
      </c>
    </row>
    <row r="114" spans="1:15" x14ac:dyDescent="0.2">
      <c r="A114" s="7"/>
      <c r="B114" s="154" t="s">
        <v>30</v>
      </c>
      <c r="C114" s="154"/>
      <c r="D114" s="154"/>
      <c r="E114" s="154"/>
      <c r="F114" s="253">
        <v>1995</v>
      </c>
      <c r="G114" s="253">
        <v>2336</v>
      </c>
      <c r="H114" s="254">
        <v>10841707.59</v>
      </c>
      <c r="I114" s="259">
        <v>12869383.27</v>
      </c>
      <c r="J114" s="252">
        <v>5.4100000000000002E-2</v>
      </c>
      <c r="K114" s="252">
        <v>6.4600000000000005E-2</v>
      </c>
      <c r="L114" s="254">
        <v>5.61</v>
      </c>
      <c r="M114" s="254">
        <v>5.64</v>
      </c>
      <c r="N114" s="254">
        <v>153.47</v>
      </c>
      <c r="O114" s="373">
        <v>153.94</v>
      </c>
    </row>
    <row r="115" spans="1:15" x14ac:dyDescent="0.2">
      <c r="A115" s="7"/>
      <c r="B115" s="154" t="s">
        <v>31</v>
      </c>
      <c r="C115" s="154"/>
      <c r="D115" s="154"/>
      <c r="E115" s="154"/>
      <c r="F115" s="253">
        <v>1359</v>
      </c>
      <c r="G115" s="253">
        <v>1445</v>
      </c>
      <c r="H115" s="254">
        <v>7691866.9199999999</v>
      </c>
      <c r="I115" s="259">
        <v>8121642.5899999999</v>
      </c>
      <c r="J115" s="252">
        <v>3.8399999999999997E-2</v>
      </c>
      <c r="K115" s="252">
        <v>4.0800000000000003E-2</v>
      </c>
      <c r="L115" s="254">
        <v>5.39</v>
      </c>
      <c r="M115" s="254">
        <v>5.47</v>
      </c>
      <c r="N115" s="254">
        <v>154.53</v>
      </c>
      <c r="O115" s="373">
        <v>158.19</v>
      </c>
    </row>
    <row r="116" spans="1:15" x14ac:dyDescent="0.2">
      <c r="A116" s="7"/>
      <c r="B116" s="270" t="s">
        <v>180</v>
      </c>
      <c r="C116" s="154"/>
      <c r="D116" s="154"/>
      <c r="E116" s="154"/>
      <c r="F116" s="253">
        <v>817</v>
      </c>
      <c r="G116" s="253">
        <v>1000</v>
      </c>
      <c r="H116" s="254">
        <v>4795980.29</v>
      </c>
      <c r="I116" s="259">
        <v>5015569.68</v>
      </c>
      <c r="J116" s="252">
        <v>2.3900000000000001E-2</v>
      </c>
      <c r="K116" s="252">
        <v>2.52E-2</v>
      </c>
      <c r="L116" s="254">
        <v>5.35</v>
      </c>
      <c r="M116" s="254">
        <v>5.46</v>
      </c>
      <c r="N116" s="254">
        <v>173.33</v>
      </c>
      <c r="O116" s="373">
        <v>149.51</v>
      </c>
    </row>
    <row r="117" spans="1:15" x14ac:dyDescent="0.2">
      <c r="A117" s="7"/>
      <c r="B117" s="154" t="s">
        <v>59</v>
      </c>
      <c r="C117" s="154"/>
      <c r="D117" s="154"/>
      <c r="E117" s="154"/>
      <c r="F117" s="253">
        <v>1755</v>
      </c>
      <c r="G117" s="253">
        <v>1481</v>
      </c>
      <c r="H117" s="254">
        <v>8611828.6099999994</v>
      </c>
      <c r="I117" s="259">
        <v>7878553.1100000003</v>
      </c>
      <c r="J117" s="252">
        <v>4.2999999999999997E-2</v>
      </c>
      <c r="K117" s="252">
        <v>3.9600000000000003E-2</v>
      </c>
      <c r="L117" s="254">
        <v>5.23</v>
      </c>
      <c r="M117" s="254">
        <v>5.24</v>
      </c>
      <c r="N117" s="254">
        <v>145</v>
      </c>
      <c r="O117" s="373">
        <v>159.16999999999999</v>
      </c>
    </row>
    <row r="118" spans="1:15" x14ac:dyDescent="0.2">
      <c r="A118" s="7"/>
      <c r="B118" s="154" t="s">
        <v>63</v>
      </c>
      <c r="C118" s="154"/>
      <c r="D118" s="154"/>
      <c r="E118" s="154"/>
      <c r="F118" s="253">
        <v>1691</v>
      </c>
      <c r="G118" s="253">
        <v>1678</v>
      </c>
      <c r="H118" s="254">
        <v>7825847.0499999998</v>
      </c>
      <c r="I118" s="259">
        <v>7890746.0899999999</v>
      </c>
      <c r="J118" s="252">
        <v>3.9E-2</v>
      </c>
      <c r="K118" s="252">
        <v>3.9600000000000003E-2</v>
      </c>
      <c r="L118" s="254">
        <v>4.99</v>
      </c>
      <c r="M118" s="255">
        <v>5.04</v>
      </c>
      <c r="N118" s="254">
        <v>139.21</v>
      </c>
      <c r="O118" s="373">
        <v>144.55000000000001</v>
      </c>
    </row>
    <row r="119" spans="1:15" x14ac:dyDescent="0.2">
      <c r="A119" s="7"/>
      <c r="B119" s="154" t="s">
        <v>64</v>
      </c>
      <c r="C119" s="154"/>
      <c r="D119" s="154"/>
      <c r="E119" s="154"/>
      <c r="F119" s="253">
        <v>953</v>
      </c>
      <c r="G119" s="253">
        <v>990</v>
      </c>
      <c r="H119" s="254">
        <v>4274810.76</v>
      </c>
      <c r="I119" s="259">
        <v>4245186.67</v>
      </c>
      <c r="J119" s="252">
        <v>2.1299999999999999E-2</v>
      </c>
      <c r="K119" s="252">
        <v>2.1299999999999999E-2</v>
      </c>
      <c r="L119" s="254">
        <v>4.9400000000000004</v>
      </c>
      <c r="M119" s="254">
        <v>5.09</v>
      </c>
      <c r="N119" s="254">
        <v>128.27000000000001</v>
      </c>
      <c r="O119" s="373">
        <v>118.51</v>
      </c>
    </row>
    <row r="120" spans="1:15" x14ac:dyDescent="0.2">
      <c r="A120" s="8"/>
      <c r="B120" s="2" t="s">
        <v>94</v>
      </c>
      <c r="C120" s="6"/>
      <c r="D120" s="6"/>
      <c r="E120" s="31"/>
      <c r="F120" s="427">
        <v>36770</v>
      </c>
      <c r="G120" s="427">
        <v>36660</v>
      </c>
      <c r="H120" s="405">
        <v>200487423.62</v>
      </c>
      <c r="I120" s="405">
        <v>199084582.11000001</v>
      </c>
      <c r="J120" s="422"/>
      <c r="K120" s="422"/>
      <c r="L120" s="405">
        <v>5.64</v>
      </c>
      <c r="M120" s="428">
        <v>5.65</v>
      </c>
      <c r="N120" s="405">
        <v>149.91</v>
      </c>
      <c r="O120" s="408">
        <v>149.93</v>
      </c>
    </row>
    <row r="121" spans="1:15" s="210" customFormat="1" ht="11.25" x14ac:dyDescent="0.2">
      <c r="A121" s="220"/>
      <c r="B121" s="200"/>
      <c r="C121" s="200"/>
      <c r="D121" s="200"/>
      <c r="E121" s="200"/>
      <c r="F121" s="200"/>
      <c r="G121" s="200"/>
      <c r="H121" s="200"/>
      <c r="I121" s="200"/>
      <c r="J121" s="209"/>
      <c r="K121" s="209"/>
      <c r="L121" s="200"/>
      <c r="M121" s="200"/>
      <c r="N121" s="200"/>
      <c r="O121" s="213"/>
    </row>
    <row r="122" spans="1:15" s="210" customFormat="1" ht="12" thickBot="1" x14ac:dyDescent="0.25">
      <c r="A122" s="36"/>
      <c r="B122" s="37"/>
      <c r="C122" s="37"/>
      <c r="D122" s="37"/>
      <c r="E122" s="37"/>
      <c r="F122" s="37"/>
      <c r="G122" s="37"/>
      <c r="H122" s="37"/>
      <c r="I122" s="37"/>
      <c r="J122" s="139"/>
      <c r="K122" s="139"/>
      <c r="L122" s="37"/>
      <c r="M122" s="37"/>
      <c r="N122" s="37"/>
      <c r="O122" s="140"/>
    </row>
    <row r="123" spans="1:15" ht="12.75" customHeight="1" thickBot="1" x14ac:dyDescent="0.25">
      <c r="A123" s="14"/>
      <c r="B123" s="154"/>
      <c r="C123" s="154"/>
      <c r="D123" s="154"/>
      <c r="E123" s="154"/>
      <c r="F123" s="154"/>
      <c r="G123" s="154"/>
      <c r="H123" s="154"/>
      <c r="I123" s="154"/>
      <c r="J123" s="154"/>
      <c r="K123" s="154"/>
      <c r="L123" s="154"/>
      <c r="M123" s="154"/>
    </row>
    <row r="124" spans="1:15" ht="15.75" x14ac:dyDescent="0.25">
      <c r="A124" s="231" t="s">
        <v>43</v>
      </c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1"/>
    </row>
    <row r="125" spans="1:15" ht="6.75" customHeight="1" x14ac:dyDescent="0.2">
      <c r="A125" s="7"/>
      <c r="B125" s="154"/>
      <c r="C125" s="154"/>
      <c r="D125" s="154"/>
      <c r="E125" s="154"/>
      <c r="F125" s="154"/>
      <c r="G125" s="154"/>
      <c r="H125" s="154"/>
      <c r="I125" s="154"/>
      <c r="J125" s="154"/>
      <c r="K125" s="154"/>
      <c r="L125" s="154"/>
      <c r="M125" s="154"/>
      <c r="N125" s="154"/>
      <c r="O125" s="16"/>
    </row>
    <row r="126" spans="1:15" ht="12.75" customHeight="1" x14ac:dyDescent="0.2">
      <c r="A126" s="331"/>
      <c r="B126" s="332"/>
      <c r="C126" s="332"/>
      <c r="D126" s="332"/>
      <c r="E126" s="332"/>
      <c r="F126" s="471" t="s">
        <v>37</v>
      </c>
      <c r="G126" s="473"/>
      <c r="H126" s="333" t="s">
        <v>286</v>
      </c>
      <c r="I126" s="334"/>
      <c r="J126" s="471" t="s">
        <v>40</v>
      </c>
      <c r="K126" s="473"/>
      <c r="L126" s="471" t="s">
        <v>41</v>
      </c>
      <c r="M126" s="473"/>
      <c r="N126" s="471" t="s">
        <v>60</v>
      </c>
      <c r="O126" s="472"/>
    </row>
    <row r="127" spans="1:15" x14ac:dyDescent="0.2">
      <c r="A127" s="331"/>
      <c r="B127" s="332"/>
      <c r="C127" s="332"/>
      <c r="D127" s="332"/>
      <c r="E127" s="332"/>
      <c r="F127" s="284" t="s">
        <v>38</v>
      </c>
      <c r="G127" s="284" t="s">
        <v>39</v>
      </c>
      <c r="H127" s="284" t="s">
        <v>38</v>
      </c>
      <c r="I127" s="346" t="s">
        <v>39</v>
      </c>
      <c r="J127" s="284" t="s">
        <v>38</v>
      </c>
      <c r="K127" s="284" t="s">
        <v>39</v>
      </c>
      <c r="L127" s="284" t="s">
        <v>38</v>
      </c>
      <c r="M127" s="284" t="s">
        <v>39</v>
      </c>
      <c r="N127" s="284" t="s">
        <v>38</v>
      </c>
      <c r="O127" s="348" t="s">
        <v>39</v>
      </c>
    </row>
    <row r="128" spans="1:15" x14ac:dyDescent="0.2">
      <c r="A128" s="7"/>
      <c r="B128" s="154" t="s">
        <v>71</v>
      </c>
      <c r="C128" s="154"/>
      <c r="D128" s="154"/>
      <c r="E128" s="154"/>
      <c r="F128" s="253">
        <v>4714</v>
      </c>
      <c r="G128" s="253">
        <v>4668</v>
      </c>
      <c r="H128" s="414">
        <v>64660248.759999998</v>
      </c>
      <c r="I128" s="414">
        <v>63969699.789999999</v>
      </c>
      <c r="J128" s="252">
        <v>0.2198</v>
      </c>
      <c r="K128" s="252">
        <v>0.22070000000000001</v>
      </c>
      <c r="L128" s="414">
        <v>5.72</v>
      </c>
      <c r="M128" s="414">
        <v>5.73</v>
      </c>
      <c r="N128" s="414">
        <v>190.62</v>
      </c>
      <c r="O128" s="415">
        <v>190.4</v>
      </c>
    </row>
    <row r="129" spans="1:16" x14ac:dyDescent="0.2">
      <c r="A129" s="7"/>
      <c r="B129" s="154" t="s">
        <v>70</v>
      </c>
      <c r="C129" s="154"/>
      <c r="D129" s="154"/>
      <c r="E129" s="154"/>
      <c r="F129" s="253">
        <v>4677</v>
      </c>
      <c r="G129" s="253">
        <v>4635</v>
      </c>
      <c r="H129" s="414">
        <v>70243981.079999998</v>
      </c>
      <c r="I129" s="414">
        <v>69628889.950000003</v>
      </c>
      <c r="J129" s="252">
        <v>0.23880000000000001</v>
      </c>
      <c r="K129" s="252">
        <v>0.2402</v>
      </c>
      <c r="L129" s="414">
        <v>5.87</v>
      </c>
      <c r="M129" s="414">
        <v>5.87</v>
      </c>
      <c r="N129" s="414">
        <v>205.76</v>
      </c>
      <c r="O129" s="415">
        <v>205.41</v>
      </c>
    </row>
    <row r="130" spans="1:16" x14ac:dyDescent="0.2">
      <c r="A130" s="7"/>
      <c r="B130" s="154" t="s">
        <v>72</v>
      </c>
      <c r="C130" s="154"/>
      <c r="D130" s="154"/>
      <c r="E130" s="154"/>
      <c r="F130" s="253">
        <v>25660</v>
      </c>
      <c r="G130" s="253">
        <v>25222</v>
      </c>
      <c r="H130" s="414">
        <v>74086953.829999998</v>
      </c>
      <c r="I130" s="414">
        <v>72610187.280000001</v>
      </c>
      <c r="J130" s="252">
        <v>0.25180000000000002</v>
      </c>
      <c r="K130" s="252">
        <v>0.2505</v>
      </c>
      <c r="L130" s="414">
        <v>5.0599999999999996</v>
      </c>
      <c r="M130" s="414">
        <v>5.07</v>
      </c>
      <c r="N130" s="414">
        <v>104.62</v>
      </c>
      <c r="O130" s="415">
        <v>104.22</v>
      </c>
    </row>
    <row r="131" spans="1:16" x14ac:dyDescent="0.2">
      <c r="A131" s="7"/>
      <c r="B131" s="154" t="s">
        <v>73</v>
      </c>
      <c r="C131" s="154"/>
      <c r="D131" s="154"/>
      <c r="E131" s="154"/>
      <c r="F131" s="253">
        <v>17518</v>
      </c>
      <c r="G131" s="253">
        <v>17235</v>
      </c>
      <c r="H131" s="414">
        <v>68854133.040000007</v>
      </c>
      <c r="I131" s="414">
        <v>67692319.670000002</v>
      </c>
      <c r="J131" s="252">
        <v>0.23400000000000001</v>
      </c>
      <c r="K131" s="252">
        <v>0.23350000000000001</v>
      </c>
      <c r="L131" s="414">
        <v>5.33</v>
      </c>
      <c r="M131" s="414">
        <v>5.34</v>
      </c>
      <c r="N131" s="414">
        <v>112.81</v>
      </c>
      <c r="O131" s="415">
        <v>112.63</v>
      </c>
    </row>
    <row r="132" spans="1:16" x14ac:dyDescent="0.2">
      <c r="A132" s="7"/>
      <c r="B132" s="154" t="s">
        <v>74</v>
      </c>
      <c r="C132" s="154"/>
      <c r="D132" s="154"/>
      <c r="E132" s="154"/>
      <c r="F132" s="253">
        <v>1957</v>
      </c>
      <c r="G132" s="253">
        <v>1933</v>
      </c>
      <c r="H132" s="414">
        <v>16012118.449999999</v>
      </c>
      <c r="I132" s="414">
        <v>15644078.27</v>
      </c>
      <c r="J132" s="252">
        <v>5.4399999999999997E-2</v>
      </c>
      <c r="K132" s="252">
        <v>5.3999999999999999E-2</v>
      </c>
      <c r="L132" s="414">
        <v>7.67</v>
      </c>
      <c r="M132" s="414">
        <v>7.68</v>
      </c>
      <c r="N132" s="414">
        <v>114.09</v>
      </c>
      <c r="O132" s="415">
        <v>114.03</v>
      </c>
    </row>
    <row r="133" spans="1:16" x14ac:dyDescent="0.2">
      <c r="A133" s="7"/>
      <c r="B133" s="154" t="s">
        <v>44</v>
      </c>
      <c r="C133" s="154"/>
      <c r="D133" s="154"/>
      <c r="E133" s="154"/>
      <c r="F133" s="253">
        <v>76</v>
      </c>
      <c r="G133" s="253">
        <v>76</v>
      </c>
      <c r="H133" s="414">
        <v>335784.18</v>
      </c>
      <c r="I133" s="414">
        <v>335240.15999999997</v>
      </c>
      <c r="J133" s="252">
        <v>1.1000000000000001E-3</v>
      </c>
      <c r="K133" s="252">
        <v>1.1999999999999999E-3</v>
      </c>
      <c r="L133" s="414">
        <v>3.3</v>
      </c>
      <c r="M133" s="414">
        <v>3.3</v>
      </c>
      <c r="N133" s="414">
        <v>100.51</v>
      </c>
      <c r="O133" s="415">
        <v>100.22</v>
      </c>
    </row>
    <row r="134" spans="1:16" x14ac:dyDescent="0.2">
      <c r="A134" s="8"/>
      <c r="B134" s="335" t="s">
        <v>56</v>
      </c>
      <c r="C134" s="281"/>
      <c r="D134" s="281"/>
      <c r="E134" s="281"/>
      <c r="F134" s="429">
        <v>54602</v>
      </c>
      <c r="G134" s="429">
        <v>53769</v>
      </c>
      <c r="H134" s="430">
        <v>294193219.33999997</v>
      </c>
      <c r="I134" s="430">
        <v>289880415.12</v>
      </c>
      <c r="J134" s="431"/>
      <c r="K134" s="431"/>
      <c r="L134" s="430">
        <v>5.6</v>
      </c>
      <c r="M134" s="428">
        <v>5.61</v>
      </c>
      <c r="N134" s="430">
        <v>150.1</v>
      </c>
      <c r="O134" s="408">
        <v>150.03</v>
      </c>
    </row>
    <row r="135" spans="1:16" s="210" customFormat="1" ht="11.25" x14ac:dyDescent="0.2">
      <c r="A135" s="220"/>
      <c r="B135" s="200"/>
      <c r="C135" s="200"/>
      <c r="D135" s="200"/>
      <c r="E135" s="200"/>
      <c r="F135" s="328"/>
      <c r="G135" s="328"/>
      <c r="H135" s="328"/>
      <c r="I135" s="328"/>
      <c r="J135" s="328"/>
      <c r="K135" s="328"/>
      <c r="L135" s="328"/>
      <c r="M135" s="328"/>
      <c r="N135" s="336"/>
      <c r="O135" s="205"/>
    </row>
    <row r="136" spans="1:16" s="210" customFormat="1" ht="12" thickBot="1" x14ac:dyDescent="0.25">
      <c r="A136" s="235"/>
      <c r="B136" s="236"/>
      <c r="C136" s="236"/>
      <c r="D136" s="236"/>
      <c r="E136" s="236"/>
      <c r="F136" s="236"/>
      <c r="G136" s="236"/>
      <c r="H136" s="236"/>
      <c r="I136" s="236"/>
      <c r="J136" s="236"/>
      <c r="K136" s="236"/>
      <c r="L136" s="236"/>
      <c r="M136" s="236"/>
      <c r="N136" s="236"/>
      <c r="O136" s="337"/>
    </row>
    <row r="137" spans="1:16" ht="13.5" thickBot="1" x14ac:dyDescent="0.25"/>
    <row r="138" spans="1:16" ht="15.75" x14ac:dyDescent="0.25">
      <c r="A138" s="231" t="s">
        <v>46</v>
      </c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1"/>
    </row>
    <row r="139" spans="1:16" ht="6.75" customHeight="1" x14ac:dyDescent="0.2">
      <c r="A139" s="7"/>
      <c r="B139" s="154"/>
      <c r="C139" s="154"/>
      <c r="D139" s="154"/>
      <c r="E139" s="154"/>
      <c r="F139" s="154"/>
      <c r="G139" s="154"/>
      <c r="H139" s="154"/>
      <c r="I139" s="154"/>
      <c r="J139" s="154"/>
      <c r="K139" s="154"/>
      <c r="L139" s="154"/>
      <c r="M139" s="154"/>
      <c r="N139" s="154"/>
      <c r="O139" s="16"/>
    </row>
    <row r="140" spans="1:16" ht="12.75" customHeight="1" x14ac:dyDescent="0.2">
      <c r="A140" s="15"/>
      <c r="B140" s="24"/>
      <c r="C140" s="24"/>
      <c r="D140" s="24"/>
      <c r="E140" s="24"/>
      <c r="F140" s="487" t="s">
        <v>37</v>
      </c>
      <c r="G140" s="488"/>
      <c r="H140" s="83" t="s">
        <v>286</v>
      </c>
      <c r="I140" s="84"/>
      <c r="J140" s="487" t="s">
        <v>86</v>
      </c>
      <c r="K140" s="488"/>
      <c r="L140" s="487" t="s">
        <v>41</v>
      </c>
      <c r="M140" s="488"/>
      <c r="N140" s="487" t="s">
        <v>60</v>
      </c>
      <c r="O140" s="490"/>
    </row>
    <row r="141" spans="1:16" x14ac:dyDescent="0.2">
      <c r="A141" s="15"/>
      <c r="B141" s="24"/>
      <c r="C141" s="24"/>
      <c r="D141" s="24"/>
      <c r="E141" s="24"/>
      <c r="F141" s="347" t="s">
        <v>38</v>
      </c>
      <c r="G141" s="347" t="s">
        <v>39</v>
      </c>
      <c r="H141" s="347" t="s">
        <v>38</v>
      </c>
      <c r="I141" s="350" t="s">
        <v>39</v>
      </c>
      <c r="J141" s="347" t="s">
        <v>38</v>
      </c>
      <c r="K141" s="347" t="s">
        <v>39</v>
      </c>
      <c r="L141" s="347" t="s">
        <v>38</v>
      </c>
      <c r="M141" s="347" t="s">
        <v>39</v>
      </c>
      <c r="N141" s="347" t="s">
        <v>38</v>
      </c>
      <c r="O141" s="348" t="s">
        <v>39</v>
      </c>
    </row>
    <row r="142" spans="1:16" x14ac:dyDescent="0.2">
      <c r="A142" s="7"/>
      <c r="B142" s="154" t="s">
        <v>87</v>
      </c>
      <c r="C142" s="154"/>
      <c r="D142" s="154"/>
      <c r="E142" s="154"/>
      <c r="F142" s="253">
        <v>37878</v>
      </c>
      <c r="G142" s="253">
        <v>37336</v>
      </c>
      <c r="H142" s="414">
        <v>216520041.96000001</v>
      </c>
      <c r="I142" s="414">
        <v>213573322</v>
      </c>
      <c r="J142" s="252">
        <v>0.73599999999999999</v>
      </c>
      <c r="K142" s="252">
        <v>0.73680000000000001</v>
      </c>
      <c r="L142" s="414">
        <v>5.71</v>
      </c>
      <c r="M142" s="414">
        <v>5.72</v>
      </c>
      <c r="N142" s="254">
        <v>149.31</v>
      </c>
      <c r="O142" s="426">
        <v>149.22999999999999</v>
      </c>
      <c r="P142" s="29"/>
    </row>
    <row r="143" spans="1:16" x14ac:dyDescent="0.2">
      <c r="A143" s="7"/>
      <c r="B143" s="154" t="s">
        <v>88</v>
      </c>
      <c r="C143" s="154"/>
      <c r="D143" s="154"/>
      <c r="E143" s="154"/>
      <c r="F143" s="253">
        <v>9412</v>
      </c>
      <c r="G143" s="253">
        <v>9278</v>
      </c>
      <c r="H143" s="414">
        <v>29980990.68</v>
      </c>
      <c r="I143" s="414">
        <v>29542628.780000001</v>
      </c>
      <c r="J143" s="252">
        <v>0.1019</v>
      </c>
      <c r="K143" s="252">
        <v>0.1019</v>
      </c>
      <c r="L143" s="414">
        <v>5.0199999999999996</v>
      </c>
      <c r="M143" s="414">
        <v>5.03</v>
      </c>
      <c r="N143" s="254">
        <v>112.83</v>
      </c>
      <c r="O143" s="373">
        <v>112.74</v>
      </c>
      <c r="P143" s="29"/>
    </row>
    <row r="144" spans="1:16" x14ac:dyDescent="0.2">
      <c r="A144" s="7"/>
      <c r="B144" s="154" t="s">
        <v>89</v>
      </c>
      <c r="C144" s="154"/>
      <c r="D144" s="154"/>
      <c r="E144" s="154"/>
      <c r="F144" s="253">
        <v>6593</v>
      </c>
      <c r="G144" s="253">
        <v>6465</v>
      </c>
      <c r="H144" s="414">
        <v>33583853.909999996</v>
      </c>
      <c r="I144" s="414">
        <v>32999919.989999998</v>
      </c>
      <c r="J144" s="252">
        <v>0.1142</v>
      </c>
      <c r="K144" s="252">
        <v>0.1138</v>
      </c>
      <c r="L144" s="414">
        <v>5.53</v>
      </c>
      <c r="M144" s="414">
        <v>5.54</v>
      </c>
      <c r="N144" s="254">
        <v>143.31</v>
      </c>
      <c r="O144" s="373">
        <v>143.44999999999999</v>
      </c>
      <c r="P144" s="29"/>
    </row>
    <row r="145" spans="1:16" x14ac:dyDescent="0.2">
      <c r="A145" s="7"/>
      <c r="B145" s="154" t="s">
        <v>90</v>
      </c>
      <c r="C145" s="154"/>
      <c r="D145" s="154"/>
      <c r="E145" s="154"/>
      <c r="F145" s="253">
        <v>595</v>
      </c>
      <c r="G145" s="253">
        <v>578</v>
      </c>
      <c r="H145" s="414">
        <v>13746734.880000001</v>
      </c>
      <c r="I145" s="414">
        <v>13423449.689999999</v>
      </c>
      <c r="J145" s="252">
        <v>4.6699999999999998E-2</v>
      </c>
      <c r="K145" s="252">
        <v>4.6300000000000001E-2</v>
      </c>
      <c r="L145" s="414">
        <v>5.33</v>
      </c>
      <c r="M145" s="414">
        <v>5.33</v>
      </c>
      <c r="N145" s="254">
        <v>261.7</v>
      </c>
      <c r="O145" s="373">
        <v>262.18</v>
      </c>
      <c r="P145" s="29"/>
    </row>
    <row r="146" spans="1:16" x14ac:dyDescent="0.2">
      <c r="A146" s="7"/>
      <c r="B146" s="270" t="s">
        <v>111</v>
      </c>
      <c r="C146" s="154"/>
      <c r="D146" s="154"/>
      <c r="E146" s="154"/>
      <c r="F146" s="253">
        <v>124</v>
      </c>
      <c r="G146" s="253">
        <v>112</v>
      </c>
      <c r="H146" s="414">
        <v>361597.91</v>
      </c>
      <c r="I146" s="414">
        <v>341094.66</v>
      </c>
      <c r="J146" s="252">
        <v>1.1999999999999999E-3</v>
      </c>
      <c r="K146" s="252">
        <v>1.1999999999999999E-3</v>
      </c>
      <c r="L146" s="414">
        <v>4.41</v>
      </c>
      <c r="M146" s="414">
        <v>4.54</v>
      </c>
      <c r="N146" s="254">
        <v>105.16</v>
      </c>
      <c r="O146" s="373">
        <v>104.71</v>
      </c>
      <c r="P146" s="29"/>
    </row>
    <row r="147" spans="1:16" x14ac:dyDescent="0.2">
      <c r="A147" s="8"/>
      <c r="B147" s="2" t="s">
        <v>42</v>
      </c>
      <c r="C147" s="6"/>
      <c r="D147" s="6"/>
      <c r="E147" s="6"/>
      <c r="F147" s="427">
        <v>54602</v>
      </c>
      <c r="G147" s="427">
        <v>53769</v>
      </c>
      <c r="H147" s="405">
        <v>294193219.33999997</v>
      </c>
      <c r="I147" s="405">
        <v>289880415.12</v>
      </c>
      <c r="J147" s="422"/>
      <c r="K147" s="422"/>
      <c r="L147" s="405">
        <v>5.6</v>
      </c>
      <c r="M147" s="405">
        <v>5.61</v>
      </c>
      <c r="N147" s="405">
        <v>150.1</v>
      </c>
      <c r="O147" s="408">
        <v>150.03</v>
      </c>
    </row>
    <row r="148" spans="1:16" s="210" customFormat="1" ht="11.25" x14ac:dyDescent="0.2">
      <c r="A148" s="38"/>
      <c r="B148" s="9"/>
      <c r="C148" s="9"/>
      <c r="D148" s="9"/>
      <c r="E148" s="9"/>
      <c r="F148" s="9"/>
      <c r="G148" s="9"/>
      <c r="H148" s="9"/>
      <c r="I148" s="145"/>
      <c r="J148" s="9"/>
      <c r="K148" s="9"/>
      <c r="L148" s="9"/>
      <c r="M148" s="9"/>
      <c r="N148" s="20"/>
      <c r="O148" s="25"/>
    </row>
    <row r="149" spans="1:16" s="210" customFormat="1" ht="12" thickBot="1" x14ac:dyDescent="0.25">
      <c r="A149" s="36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26"/>
    </row>
    <row r="150" spans="1:16" ht="13.5" thickBot="1" x14ac:dyDescent="0.25">
      <c r="F150" s="144">
        <v>4</v>
      </c>
    </row>
    <row r="151" spans="1:16" ht="15.75" x14ac:dyDescent="0.25">
      <c r="A151" s="231" t="s">
        <v>85</v>
      </c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1"/>
    </row>
    <row r="152" spans="1:16" ht="6.75" customHeight="1" x14ac:dyDescent="0.2">
      <c r="A152" s="7"/>
      <c r="B152" s="154"/>
      <c r="C152" s="154"/>
      <c r="D152" s="154"/>
      <c r="E152" s="154"/>
      <c r="F152" s="154"/>
      <c r="G152" s="154"/>
      <c r="H152" s="154"/>
      <c r="I152" s="154"/>
      <c r="J152" s="154"/>
      <c r="K152" s="154"/>
      <c r="L152" s="16"/>
    </row>
    <row r="153" spans="1:16" x14ac:dyDescent="0.2">
      <c r="A153" s="15"/>
      <c r="B153" s="24"/>
      <c r="C153" s="24"/>
      <c r="D153" s="24"/>
      <c r="E153" s="32"/>
      <c r="F153" s="487" t="s">
        <v>37</v>
      </c>
      <c r="G153" s="488"/>
      <c r="H153" s="83" t="s">
        <v>286</v>
      </c>
      <c r="I153" s="84"/>
      <c r="J153" s="474" t="s">
        <v>49</v>
      </c>
      <c r="K153" s="474"/>
      <c r="L153" s="348" t="s">
        <v>80</v>
      </c>
    </row>
    <row r="154" spans="1:16" x14ac:dyDescent="0.2">
      <c r="A154" s="15"/>
      <c r="B154" s="24"/>
      <c r="C154" s="24"/>
      <c r="D154" s="24"/>
      <c r="E154" s="32"/>
      <c r="F154" s="350" t="s">
        <v>38</v>
      </c>
      <c r="G154" s="350" t="s">
        <v>39</v>
      </c>
      <c r="H154" s="347" t="s">
        <v>38</v>
      </c>
      <c r="I154" s="347" t="s">
        <v>39</v>
      </c>
      <c r="J154" s="347" t="s">
        <v>38</v>
      </c>
      <c r="K154" s="347" t="s">
        <v>39</v>
      </c>
      <c r="L154" s="49"/>
    </row>
    <row r="155" spans="1:16" x14ac:dyDescent="0.2">
      <c r="A155" s="13"/>
      <c r="B155" s="17" t="s">
        <v>47</v>
      </c>
      <c r="C155" s="17"/>
      <c r="D155" s="17"/>
      <c r="E155" s="17"/>
      <c r="F155" s="253">
        <v>5450</v>
      </c>
      <c r="G155" s="253">
        <v>5334</v>
      </c>
      <c r="H155" s="414">
        <v>21675290.23</v>
      </c>
      <c r="I155" s="254">
        <v>21242275.059999999</v>
      </c>
      <c r="J155" s="252">
        <v>7.3700000000000002E-2</v>
      </c>
      <c r="K155" s="432">
        <v>7.3300000000000004E-2</v>
      </c>
      <c r="L155" s="433">
        <v>3.0028000000000001</v>
      </c>
    </row>
    <row r="156" spans="1:16" x14ac:dyDescent="0.2">
      <c r="A156" s="7"/>
      <c r="B156" s="270" t="s">
        <v>100</v>
      </c>
      <c r="C156" s="154"/>
      <c r="D156" s="154"/>
      <c r="E156" s="154"/>
      <c r="F156" s="253">
        <v>49152</v>
      </c>
      <c r="G156" s="253">
        <v>48435</v>
      </c>
      <c r="H156" s="414">
        <v>272517929.11000001</v>
      </c>
      <c r="I156" s="254">
        <v>268638140.06</v>
      </c>
      <c r="J156" s="252">
        <v>0.92630000000000001</v>
      </c>
      <c r="K156" s="432">
        <v>0.92669999999999997</v>
      </c>
      <c r="L156" s="434">
        <v>2.3237999999999999</v>
      </c>
    </row>
    <row r="157" spans="1:16" x14ac:dyDescent="0.2">
      <c r="A157" s="7"/>
      <c r="B157" s="270" t="s">
        <v>113</v>
      </c>
      <c r="C157" s="154"/>
      <c r="D157" s="154"/>
      <c r="E157" s="154"/>
      <c r="F157" s="253" t="s">
        <v>430</v>
      </c>
      <c r="G157" s="253" t="s">
        <v>431</v>
      </c>
      <c r="H157" s="414" t="s">
        <v>432</v>
      </c>
      <c r="I157" s="414" t="s">
        <v>433</v>
      </c>
      <c r="J157" s="252">
        <v>0</v>
      </c>
      <c r="K157" s="432">
        <v>0</v>
      </c>
      <c r="L157" s="434" t="s">
        <v>434</v>
      </c>
    </row>
    <row r="158" spans="1:16" ht="13.5" thickBot="1" x14ac:dyDescent="0.25">
      <c r="A158" s="23"/>
      <c r="B158" s="4" t="s">
        <v>288</v>
      </c>
      <c r="C158" s="14"/>
      <c r="D158" s="14"/>
      <c r="E158" s="14"/>
      <c r="F158" s="427">
        <v>54602</v>
      </c>
      <c r="G158" s="427">
        <v>53769</v>
      </c>
      <c r="H158" s="405">
        <v>294193219.33999997</v>
      </c>
      <c r="I158" s="405">
        <v>289880415.12</v>
      </c>
      <c r="J158" s="422"/>
      <c r="K158" s="435"/>
      <c r="L158" s="436">
        <v>2.3736000000000002</v>
      </c>
    </row>
    <row r="159" spans="1:16" s="219" customFormat="1" ht="11.25" x14ac:dyDescent="0.2">
      <c r="A159" s="200"/>
      <c r="B159" s="237"/>
      <c r="C159" s="237"/>
      <c r="D159" s="237"/>
      <c r="E159" s="237"/>
      <c r="F159" s="237"/>
      <c r="G159" s="237"/>
      <c r="H159" s="237"/>
      <c r="I159" s="237"/>
      <c r="J159" s="237"/>
    </row>
    <row r="160" spans="1:16" s="219" customFormat="1" ht="11.25" x14ac:dyDescent="0.2">
      <c r="A160" s="200"/>
      <c r="B160" s="237"/>
      <c r="C160" s="237"/>
      <c r="D160" s="237"/>
      <c r="E160" s="237"/>
      <c r="F160" s="237"/>
      <c r="G160" s="237"/>
      <c r="H160" s="237"/>
      <c r="I160" s="237"/>
      <c r="J160" s="237"/>
    </row>
    <row r="161" spans="1:11" ht="13.5" thickBot="1" x14ac:dyDescent="0.25"/>
    <row r="162" spans="1:11" ht="15.75" x14ac:dyDescent="0.25">
      <c r="A162" s="231" t="s">
        <v>81</v>
      </c>
      <c r="B162" s="437"/>
      <c r="C162" s="438"/>
      <c r="D162" s="439"/>
      <c r="E162" s="439"/>
      <c r="F162" s="440" t="s">
        <v>287</v>
      </c>
      <c r="G162" s="201"/>
    </row>
    <row r="163" spans="1:11" ht="13.5" thickBot="1" x14ac:dyDescent="0.25">
      <c r="A163" s="163" t="s">
        <v>208</v>
      </c>
      <c r="B163" s="163"/>
      <c r="C163" s="441"/>
      <c r="D163" s="441"/>
      <c r="E163" s="441"/>
      <c r="F163" s="442">
        <v>411175984.68000001</v>
      </c>
      <c r="G163" s="201"/>
    </row>
    <row r="164" spans="1:11" x14ac:dyDescent="0.2">
      <c r="A164" s="270"/>
      <c r="B164" s="270"/>
      <c r="C164" s="354"/>
      <c r="D164" s="354"/>
      <c r="E164" s="354"/>
      <c r="F164" s="268"/>
    </row>
    <row r="165" spans="1:11" x14ac:dyDescent="0.2">
      <c r="A165" s="270"/>
      <c r="B165" s="270"/>
      <c r="C165" s="267"/>
      <c r="D165" s="263"/>
      <c r="E165" s="263"/>
      <c r="F165" s="268"/>
    </row>
    <row r="166" spans="1:11" ht="12.75" customHeight="1" x14ac:dyDescent="0.2">
      <c r="A166" s="489"/>
      <c r="B166" s="489"/>
      <c r="C166" s="489"/>
      <c r="D166" s="489"/>
      <c r="E166" s="489"/>
      <c r="F166" s="489"/>
    </row>
    <row r="167" spans="1:11" x14ac:dyDescent="0.2">
      <c r="A167" s="489"/>
      <c r="B167" s="489"/>
      <c r="C167" s="489"/>
      <c r="D167" s="489"/>
      <c r="E167" s="489"/>
      <c r="F167" s="489"/>
    </row>
    <row r="168" spans="1:11" x14ac:dyDescent="0.2">
      <c r="A168" s="489"/>
      <c r="B168" s="489"/>
      <c r="C168" s="489"/>
      <c r="D168" s="489"/>
      <c r="E168" s="489"/>
      <c r="F168" s="489"/>
    </row>
    <row r="169" spans="1:11" x14ac:dyDescent="0.2">
      <c r="A169" s="154"/>
      <c r="B169" s="154"/>
      <c r="C169" s="81"/>
      <c r="D169" s="82"/>
      <c r="E169" s="82"/>
      <c r="F169" s="268"/>
      <c r="G169" s="154"/>
      <c r="I169" s="491"/>
      <c r="J169" s="492"/>
      <c r="K169" s="492"/>
    </row>
    <row r="170" spans="1:11" x14ac:dyDescent="0.2">
      <c r="A170" s="489"/>
      <c r="B170" s="489"/>
      <c r="C170" s="489"/>
      <c r="D170" s="489"/>
      <c r="E170" s="489"/>
      <c r="F170" s="489"/>
      <c r="I170" s="154"/>
      <c r="J170" s="154"/>
      <c r="K170" s="154"/>
    </row>
    <row r="171" spans="1:11" x14ac:dyDescent="0.2">
      <c r="A171" s="489"/>
      <c r="B171" s="489"/>
      <c r="C171" s="489"/>
      <c r="D171" s="489"/>
      <c r="E171" s="489"/>
      <c r="F171" s="489"/>
      <c r="I171" s="146"/>
      <c r="J171" s="147"/>
      <c r="K171" s="146"/>
    </row>
    <row r="172" spans="1:11" x14ac:dyDescent="0.2">
      <c r="A172" s="489"/>
      <c r="B172" s="489"/>
      <c r="C172" s="489"/>
      <c r="D172" s="489"/>
      <c r="E172" s="489"/>
      <c r="F172" s="489"/>
      <c r="I172" s="154"/>
      <c r="J172" s="147"/>
      <c r="K172" s="146"/>
    </row>
    <row r="173" spans="1:11" x14ac:dyDescent="0.2">
      <c r="I173" s="154"/>
      <c r="J173" s="147"/>
      <c r="K173" s="146"/>
    </row>
    <row r="174" spans="1:11" x14ac:dyDescent="0.2">
      <c r="I174" s="154"/>
      <c r="J174" s="147"/>
      <c r="K174" s="146"/>
    </row>
    <row r="175" spans="1:11" x14ac:dyDescent="0.2">
      <c r="I175" s="154"/>
      <c r="J175" s="147"/>
      <c r="K175" s="146"/>
    </row>
    <row r="176" spans="1:11" x14ac:dyDescent="0.2">
      <c r="I176" s="154"/>
      <c r="J176" s="148"/>
      <c r="K176" s="146"/>
    </row>
    <row r="178" spans="6:6" x14ac:dyDescent="0.2">
      <c r="F178" s="29"/>
    </row>
    <row r="180" spans="6:6" x14ac:dyDescent="0.2">
      <c r="F180" s="29"/>
    </row>
  </sheetData>
  <mergeCells count="34">
    <mergeCell ref="F153:G153"/>
    <mergeCell ref="A170:F172"/>
    <mergeCell ref="N140:O140"/>
    <mergeCell ref="J153:K153"/>
    <mergeCell ref="F140:G140"/>
    <mergeCell ref="J140:K140"/>
    <mergeCell ref="L140:M140"/>
    <mergeCell ref="A166:F168"/>
    <mergeCell ref="I169:K169"/>
    <mergeCell ref="F88:G88"/>
    <mergeCell ref="J88:K88"/>
    <mergeCell ref="N88:O88"/>
    <mergeCell ref="L88:M88"/>
    <mergeCell ref="J39:O41"/>
    <mergeCell ref="J60:K60"/>
    <mergeCell ref="N126:O126"/>
    <mergeCell ref="J126:K126"/>
    <mergeCell ref="L126:M126"/>
    <mergeCell ref="F126:G126"/>
    <mergeCell ref="L111:M111"/>
    <mergeCell ref="N111:O111"/>
    <mergeCell ref="F111:G111"/>
    <mergeCell ref="J111:K111"/>
    <mergeCell ref="I4:J6"/>
    <mergeCell ref="M27:O27"/>
    <mergeCell ref="M28:O28"/>
    <mergeCell ref="L5:M7"/>
    <mergeCell ref="B7:C7"/>
    <mergeCell ref="B4:C4"/>
    <mergeCell ref="B5:C5"/>
    <mergeCell ref="B6:C6"/>
    <mergeCell ref="B8:C8"/>
    <mergeCell ref="B9:C9"/>
    <mergeCell ref="B11:C11"/>
  </mergeCells>
  <phoneticPr fontId="8" type="noConversion"/>
  <hyperlinks>
    <hyperlink ref="D10" r:id="rId1"/>
    <hyperlink ref="D11" r:id="rId2" display="www.edsouth.org"/>
  </hyperlinks>
  <pageMargins left="0.41" right="0.36" top="0.43" bottom="0.62" header="0.5" footer="0.5"/>
  <pageSetup scale="48" orientation="landscape" r:id="rId3"/>
  <headerFooter alignWithMargins="0"/>
  <rowBreaks count="1" manualBreakCount="1">
    <brk id="83" max="14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O241"/>
  <sheetViews>
    <sheetView showGridLines="0" zoomScaleNormal="100" zoomScalePageLayoutView="55" workbookViewId="0"/>
  </sheetViews>
  <sheetFormatPr defaultColWidth="9.140625" defaultRowHeight="12.75" x14ac:dyDescent="0.2"/>
  <cols>
    <col min="1" max="2" width="3.140625" style="199" customWidth="1"/>
    <col min="3" max="4" width="14.42578125" style="199" customWidth="1"/>
    <col min="5" max="5" width="6.5703125" style="199" customWidth="1"/>
    <col min="6" max="6" width="5.7109375" style="199" customWidth="1"/>
    <col min="7" max="7" width="13.42578125" style="199" customWidth="1"/>
    <col min="8" max="8" width="13.85546875" style="199" customWidth="1"/>
    <col min="9" max="9" width="9.7109375" style="199" customWidth="1"/>
    <col min="10" max="10" width="11.85546875" style="199" customWidth="1"/>
    <col min="11" max="11" width="12.85546875" style="199" customWidth="1"/>
    <col min="12" max="12" width="14" style="199" customWidth="1"/>
    <col min="13" max="13" width="12.5703125" style="199" customWidth="1"/>
    <col min="14" max="14" width="17.140625" style="199" customWidth="1"/>
    <col min="15" max="15" width="1.85546875" style="199" customWidth="1"/>
    <col min="16" max="16" width="12" style="199" customWidth="1"/>
    <col min="17" max="17" width="1.7109375" style="199" customWidth="1"/>
    <col min="18" max="18" width="16.7109375" style="199" bestFit="1" customWidth="1"/>
    <col min="19" max="19" width="28.85546875" style="199" bestFit="1" customWidth="1"/>
    <col min="20" max="20" width="15.7109375" style="199" bestFit="1" customWidth="1"/>
    <col min="21" max="21" width="18.28515625" style="199" bestFit="1" customWidth="1"/>
    <col min="22" max="22" width="17.7109375" style="199" bestFit="1" customWidth="1"/>
    <col min="23" max="23" width="14.42578125" style="199" customWidth="1"/>
    <col min="24" max="24" width="13.7109375" style="199" bestFit="1" customWidth="1"/>
    <col min="25" max="25" width="14.140625" style="199" bestFit="1" customWidth="1"/>
    <col min="26" max="26" width="13.140625" style="199" bestFit="1" customWidth="1"/>
    <col min="27" max="40" width="10.85546875" style="199" customWidth="1"/>
    <col min="41" max="41" width="2.7109375" style="199" customWidth="1"/>
    <col min="42" max="16384" width="9.140625" style="199"/>
  </cols>
  <sheetData>
    <row r="1" spans="1:41" ht="15.75" x14ac:dyDescent="0.25">
      <c r="A1" s="211" t="s">
        <v>171</v>
      </c>
      <c r="G1" s="201"/>
    </row>
    <row r="2" spans="1:41" ht="15.75" customHeight="1" x14ac:dyDescent="0.25">
      <c r="A2" s="211" t="s">
        <v>114</v>
      </c>
      <c r="U2" s="50"/>
      <c r="V2" s="50"/>
      <c r="W2" s="50"/>
    </row>
    <row r="3" spans="1:41" ht="15.75" x14ac:dyDescent="0.25">
      <c r="A3" s="211" t="s">
        <v>181</v>
      </c>
      <c r="D3" s="173" t="s">
        <v>425</v>
      </c>
      <c r="T3" s="50"/>
      <c r="U3" s="50"/>
      <c r="V3" s="50"/>
      <c r="W3" s="50"/>
    </row>
    <row r="4" spans="1:41" ht="13.5" thickBot="1" x14ac:dyDescent="0.25">
      <c r="T4" s="50"/>
      <c r="U4" s="50"/>
      <c r="V4" s="50"/>
      <c r="W4" s="50"/>
    </row>
    <row r="5" spans="1:41" x14ac:dyDescent="0.2">
      <c r="B5" s="467" t="s">
        <v>2</v>
      </c>
      <c r="C5" s="468"/>
      <c r="D5" s="468"/>
      <c r="E5" s="493">
        <v>41634</v>
      </c>
      <c r="F5" s="493"/>
      <c r="G5" s="494"/>
      <c r="T5" s="50"/>
      <c r="U5" s="50"/>
      <c r="V5" s="50"/>
      <c r="W5" s="50"/>
    </row>
    <row r="6" spans="1:41" ht="13.5" thickBot="1" x14ac:dyDescent="0.25">
      <c r="B6" s="469" t="s">
        <v>115</v>
      </c>
      <c r="C6" s="470"/>
      <c r="D6" s="470"/>
      <c r="E6" s="497">
        <v>41608</v>
      </c>
      <c r="F6" s="497"/>
      <c r="G6" s="498"/>
      <c r="T6" s="50"/>
      <c r="U6" s="50"/>
      <c r="V6" s="50"/>
      <c r="W6" s="50"/>
    </row>
    <row r="8" spans="1:41" x14ac:dyDescent="0.2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</row>
    <row r="9" spans="1:41" ht="15.75" thickBot="1" x14ac:dyDescent="0.3">
      <c r="A9" s="52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U9" s="232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</row>
    <row r="10" spans="1:41" ht="6" customHeight="1" thickBot="1" x14ac:dyDescent="0.25">
      <c r="A10" s="175"/>
      <c r="B10" s="175"/>
      <c r="C10" s="175"/>
      <c r="D10" s="175"/>
      <c r="E10" s="175"/>
      <c r="F10" s="175"/>
      <c r="G10" s="175"/>
      <c r="H10" s="175"/>
      <c r="J10" s="191"/>
      <c r="K10" s="46"/>
      <c r="L10" s="46"/>
      <c r="M10" s="46"/>
      <c r="N10" s="47"/>
      <c r="O10" s="175"/>
      <c r="P10" s="175"/>
      <c r="Q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</row>
    <row r="11" spans="1:41" ht="15" thickBot="1" x14ac:dyDescent="0.25">
      <c r="A11" s="164" t="s">
        <v>212</v>
      </c>
      <c r="B11" s="51"/>
      <c r="C11" s="51"/>
      <c r="D11" s="51"/>
      <c r="E11" s="51"/>
      <c r="F11" s="51"/>
      <c r="G11" s="51"/>
      <c r="H11" s="74"/>
      <c r="J11" s="233" t="s">
        <v>116</v>
      </c>
      <c r="K11" s="175"/>
      <c r="L11" s="175"/>
      <c r="M11" s="175"/>
      <c r="N11" s="168">
        <v>41608</v>
      </c>
      <c r="O11" s="54"/>
      <c r="P11" s="54"/>
      <c r="Q11" s="54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</row>
    <row r="12" spans="1:41" x14ac:dyDescent="0.2">
      <c r="A12" s="233"/>
      <c r="B12" s="175"/>
      <c r="C12" s="175"/>
      <c r="D12" s="175"/>
      <c r="E12" s="175"/>
      <c r="F12" s="175"/>
      <c r="G12" s="175"/>
      <c r="H12" s="55"/>
      <c r="J12" s="48" t="s">
        <v>118</v>
      </c>
      <c r="L12" s="175"/>
      <c r="M12" s="175"/>
      <c r="N12" s="215">
        <v>0</v>
      </c>
      <c r="O12" s="269"/>
      <c r="P12" s="57"/>
      <c r="Q12" s="57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</row>
    <row r="13" spans="1:41" x14ac:dyDescent="0.2">
      <c r="A13" s="48"/>
      <c r="B13" s="175" t="s">
        <v>117</v>
      </c>
      <c r="C13" s="175"/>
      <c r="D13" s="175"/>
      <c r="E13" s="175"/>
      <c r="F13" s="175"/>
      <c r="G13" s="175"/>
      <c r="H13" s="215">
        <v>2970385.14</v>
      </c>
      <c r="I13" s="201"/>
      <c r="J13" s="48" t="s">
        <v>120</v>
      </c>
      <c r="L13" s="175"/>
      <c r="M13" s="175"/>
      <c r="N13" s="215">
        <v>81173.289999999994</v>
      </c>
      <c r="O13" s="269"/>
      <c r="P13" s="179"/>
      <c r="Q13" s="179"/>
      <c r="R13" s="451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</row>
    <row r="14" spans="1:41" x14ac:dyDescent="0.2">
      <c r="A14" s="48"/>
      <c r="B14" s="175" t="s">
        <v>119</v>
      </c>
      <c r="C14" s="175"/>
      <c r="D14" s="175"/>
      <c r="E14" s="175"/>
      <c r="F14" s="58"/>
      <c r="G14" s="175"/>
      <c r="H14" s="215">
        <v>0</v>
      </c>
      <c r="J14" s="48" t="s">
        <v>121</v>
      </c>
      <c r="L14" s="175"/>
      <c r="M14" s="175"/>
      <c r="N14" s="215">
        <v>47773.35</v>
      </c>
      <c r="O14" s="269"/>
      <c r="P14" s="57"/>
      <c r="Q14" s="57"/>
      <c r="R14" s="57"/>
      <c r="S14" s="270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</row>
    <row r="15" spans="1:41" x14ac:dyDescent="0.2">
      <c r="A15" s="48"/>
      <c r="B15" s="175" t="s">
        <v>23</v>
      </c>
      <c r="C15" s="175"/>
      <c r="D15" s="175"/>
      <c r="E15" s="175"/>
      <c r="F15" s="175"/>
      <c r="G15" s="175"/>
      <c r="H15" s="215"/>
      <c r="J15" s="221" t="s">
        <v>172</v>
      </c>
      <c r="L15" s="175"/>
      <c r="M15" s="175"/>
      <c r="N15" s="215">
        <v>105507.49</v>
      </c>
      <c r="O15" s="269"/>
      <c r="P15" s="57"/>
      <c r="Q15" s="57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</row>
    <row r="16" spans="1:41" x14ac:dyDescent="0.2">
      <c r="A16" s="48"/>
      <c r="B16" s="175"/>
      <c r="C16" s="175" t="s">
        <v>122</v>
      </c>
      <c r="D16" s="175"/>
      <c r="E16" s="175"/>
      <c r="F16" s="175"/>
      <c r="G16" s="175"/>
      <c r="H16" s="215">
        <v>10782.01</v>
      </c>
      <c r="J16" s="221" t="s">
        <v>124</v>
      </c>
      <c r="L16" s="175"/>
      <c r="M16" s="175"/>
      <c r="N16" s="169">
        <v>0</v>
      </c>
      <c r="O16" s="269"/>
      <c r="P16" s="269"/>
      <c r="Q16" s="269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</row>
    <row r="17" spans="1:41" ht="13.5" thickBot="1" x14ac:dyDescent="0.25">
      <c r="A17" s="48"/>
      <c r="B17" s="175" t="s">
        <v>123</v>
      </c>
      <c r="C17" s="175"/>
      <c r="D17" s="175"/>
      <c r="E17" s="175"/>
      <c r="F17" s="175"/>
      <c r="G17" s="175"/>
      <c r="H17" s="215">
        <v>443.93</v>
      </c>
      <c r="J17" s="59"/>
      <c r="K17" s="4" t="s">
        <v>126</v>
      </c>
      <c r="L17" s="60"/>
      <c r="M17" s="60"/>
      <c r="N17" s="170">
        <v>234454.13</v>
      </c>
      <c r="O17" s="339"/>
      <c r="P17" s="269"/>
      <c r="Q17" s="269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</row>
    <row r="18" spans="1:41" x14ac:dyDescent="0.2">
      <c r="A18" s="48"/>
      <c r="B18" s="175" t="s">
        <v>125</v>
      </c>
      <c r="C18" s="175"/>
      <c r="D18" s="175"/>
      <c r="E18" s="175"/>
      <c r="F18" s="175"/>
      <c r="G18" s="175"/>
      <c r="H18" s="215"/>
      <c r="P18" s="57"/>
      <c r="Q18" s="57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</row>
    <row r="19" spans="1:41" x14ac:dyDescent="0.2">
      <c r="A19" s="48"/>
      <c r="B19" s="270" t="s">
        <v>149</v>
      </c>
      <c r="C19" s="175"/>
      <c r="D19" s="175"/>
      <c r="E19" s="175"/>
      <c r="F19" s="175"/>
      <c r="G19" s="175"/>
      <c r="H19" s="215"/>
      <c r="P19" s="269"/>
      <c r="Q19" s="269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</row>
    <row r="20" spans="1:41" x14ac:dyDescent="0.2">
      <c r="A20" s="48"/>
      <c r="B20" s="175" t="s">
        <v>127</v>
      </c>
      <c r="C20" s="175"/>
      <c r="D20" s="175"/>
      <c r="E20" s="175"/>
      <c r="F20" s="175"/>
      <c r="G20" s="175"/>
      <c r="H20" s="215">
        <v>2460257.36</v>
      </c>
      <c r="I20" s="201"/>
      <c r="P20" s="57"/>
      <c r="Q20" s="57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</row>
    <row r="21" spans="1:41" x14ac:dyDescent="0.2">
      <c r="A21" s="48"/>
      <c r="B21" s="270" t="s">
        <v>150</v>
      </c>
      <c r="C21" s="175"/>
      <c r="D21" s="175"/>
      <c r="E21" s="175"/>
      <c r="F21" s="175"/>
      <c r="G21" s="175"/>
      <c r="H21" s="215"/>
      <c r="P21" s="175"/>
      <c r="Q21" s="175"/>
      <c r="R21" s="175"/>
      <c r="S21" s="175"/>
      <c r="T21" s="239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</row>
    <row r="22" spans="1:41" ht="13.5" thickBot="1" x14ac:dyDescent="0.25">
      <c r="A22" s="48"/>
      <c r="B22" s="175" t="s">
        <v>151</v>
      </c>
      <c r="C22" s="175"/>
      <c r="D22" s="175"/>
      <c r="E22" s="175"/>
      <c r="F22" s="175"/>
      <c r="G22" s="175"/>
      <c r="H22" s="215">
        <v>0</v>
      </c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</row>
    <row r="23" spans="1:41" x14ac:dyDescent="0.2">
      <c r="A23" s="48"/>
      <c r="B23" s="175" t="s">
        <v>129</v>
      </c>
      <c r="C23" s="175"/>
      <c r="D23" s="175"/>
      <c r="E23" s="175"/>
      <c r="F23" s="175"/>
      <c r="G23" s="175"/>
      <c r="H23" s="215"/>
      <c r="J23" s="191" t="s">
        <v>128</v>
      </c>
      <c r="K23" s="46"/>
      <c r="L23" s="46"/>
      <c r="M23" s="46"/>
      <c r="N23" s="195">
        <v>41608</v>
      </c>
      <c r="O23" s="54"/>
      <c r="P23" s="445"/>
      <c r="Q23" s="445"/>
      <c r="R23" s="175"/>
      <c r="S23" s="175"/>
      <c r="T23" s="175"/>
      <c r="U23" s="175"/>
      <c r="V23" s="175"/>
      <c r="W23" s="232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</row>
    <row r="24" spans="1:41" x14ac:dyDescent="0.2">
      <c r="A24" s="48"/>
      <c r="B24" s="175" t="s">
        <v>152</v>
      </c>
      <c r="C24" s="175"/>
      <c r="D24" s="175"/>
      <c r="E24" s="175"/>
      <c r="F24" s="175"/>
      <c r="G24" s="175"/>
      <c r="H24" s="215"/>
      <c r="J24" s="48"/>
      <c r="K24" s="175"/>
      <c r="L24" s="175"/>
      <c r="M24" s="175"/>
      <c r="N24" s="133"/>
      <c r="O24" s="61"/>
      <c r="P24" s="61"/>
      <c r="Q24" s="61"/>
      <c r="R24" s="270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</row>
    <row r="25" spans="1:41" x14ac:dyDescent="0.2">
      <c r="A25" s="48"/>
      <c r="B25" s="175" t="s">
        <v>131</v>
      </c>
      <c r="C25" s="175"/>
      <c r="D25" s="175"/>
      <c r="E25" s="175"/>
      <c r="F25" s="175"/>
      <c r="G25" s="175"/>
      <c r="H25" s="215"/>
      <c r="J25" s="48" t="s">
        <v>153</v>
      </c>
      <c r="K25" s="175"/>
      <c r="L25" s="175"/>
      <c r="M25" s="175"/>
      <c r="N25" s="194">
        <v>2052429.16</v>
      </c>
      <c r="O25" s="260"/>
      <c r="P25" s="175"/>
      <c r="Q25" s="175"/>
      <c r="R25" s="270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</row>
    <row r="26" spans="1:41" x14ac:dyDescent="0.2">
      <c r="A26" s="48"/>
      <c r="B26" s="175" t="s">
        <v>132</v>
      </c>
      <c r="C26" s="175"/>
      <c r="D26" s="175"/>
      <c r="E26" s="175"/>
      <c r="F26" s="175"/>
      <c r="G26" s="175"/>
      <c r="H26" s="215"/>
      <c r="J26" s="48" t="s">
        <v>130</v>
      </c>
      <c r="K26" s="175"/>
      <c r="L26" s="175"/>
      <c r="M26" s="175"/>
      <c r="N26" s="86">
        <v>71800059.370000005</v>
      </c>
      <c r="O26" s="341"/>
      <c r="P26" s="258"/>
      <c r="Q26" s="258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</row>
    <row r="27" spans="1:41" x14ac:dyDescent="0.2">
      <c r="A27" s="48"/>
      <c r="B27" s="175" t="s">
        <v>133</v>
      </c>
      <c r="C27" s="175"/>
      <c r="D27" s="175"/>
      <c r="E27" s="175"/>
      <c r="F27" s="175"/>
      <c r="G27" s="175"/>
      <c r="H27" s="56"/>
      <c r="J27" s="221" t="s">
        <v>154</v>
      </c>
      <c r="K27" s="175"/>
      <c r="L27" s="175"/>
      <c r="M27" s="175"/>
      <c r="N27" s="129">
        <v>0.17460000000000001</v>
      </c>
      <c r="O27" s="340"/>
      <c r="P27" s="338"/>
      <c r="Q27" s="338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</row>
    <row r="28" spans="1:41" x14ac:dyDescent="0.2">
      <c r="A28" s="48"/>
      <c r="B28" s="175"/>
      <c r="C28" s="175"/>
      <c r="D28" s="175"/>
      <c r="E28" s="175"/>
      <c r="F28" s="175"/>
      <c r="G28" s="175"/>
      <c r="H28" s="62"/>
      <c r="J28" s="221" t="s">
        <v>155</v>
      </c>
      <c r="K28" s="175"/>
      <c r="L28" s="175"/>
      <c r="M28" s="175"/>
      <c r="N28" s="192">
        <v>0.25180000000000002</v>
      </c>
      <c r="O28" s="147"/>
      <c r="P28" s="338"/>
      <c r="Q28" s="338"/>
      <c r="R28" s="270"/>
      <c r="S28" s="175"/>
      <c r="T28" s="452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</row>
    <row r="29" spans="1:41" x14ac:dyDescent="0.2">
      <c r="A29" s="48"/>
      <c r="B29" s="175"/>
      <c r="C29" s="232" t="s">
        <v>134</v>
      </c>
      <c r="D29" s="175"/>
      <c r="E29" s="175"/>
      <c r="F29" s="175"/>
      <c r="G29" s="175"/>
      <c r="H29" s="56">
        <v>5441868.4400000004</v>
      </c>
      <c r="I29" s="177"/>
      <c r="J29" s="48"/>
      <c r="K29" s="175"/>
      <c r="L29" s="175"/>
      <c r="M29" s="175"/>
      <c r="N29" s="86"/>
      <c r="O29" s="341"/>
      <c r="P29" s="175"/>
      <c r="Q29" s="175"/>
      <c r="R29" s="270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</row>
    <row r="30" spans="1:41" ht="13.5" thickBot="1" x14ac:dyDescent="0.25">
      <c r="A30" s="48"/>
      <c r="B30" s="175"/>
      <c r="C30" s="232"/>
      <c r="D30" s="175"/>
      <c r="E30" s="175"/>
      <c r="F30" s="175"/>
      <c r="G30" s="175"/>
      <c r="H30" s="62"/>
      <c r="J30" s="48" t="s">
        <v>156</v>
      </c>
      <c r="K30" s="175"/>
      <c r="L30" s="175"/>
      <c r="M30" s="175"/>
      <c r="N30" s="194">
        <v>2460257.36</v>
      </c>
      <c r="O30" s="260"/>
      <c r="P30" s="175"/>
      <c r="Q30" s="175"/>
      <c r="R30" s="270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</row>
    <row r="31" spans="1:41" x14ac:dyDescent="0.2">
      <c r="A31" s="63" t="s">
        <v>428</v>
      </c>
      <c r="B31" s="64"/>
      <c r="C31" s="65"/>
      <c r="D31" s="64"/>
      <c r="E31" s="64"/>
      <c r="F31" s="64"/>
      <c r="G31" s="64"/>
      <c r="H31" s="66"/>
      <c r="J31" s="48" t="s">
        <v>157</v>
      </c>
      <c r="K31" s="175"/>
      <c r="L31" s="175"/>
      <c r="M31" s="175"/>
      <c r="N31" s="86">
        <v>0</v>
      </c>
      <c r="O31" s="341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</row>
    <row r="32" spans="1:41" ht="14.25" x14ac:dyDescent="0.2">
      <c r="A32" s="220" t="s">
        <v>429</v>
      </c>
      <c r="B32" s="237"/>
      <c r="C32" s="237"/>
      <c r="D32" s="237"/>
      <c r="E32" s="237"/>
      <c r="F32" s="237"/>
      <c r="G32" s="237"/>
      <c r="H32" s="67"/>
      <c r="J32" s="221" t="s">
        <v>158</v>
      </c>
      <c r="K32" s="175"/>
      <c r="L32" s="175"/>
      <c r="M32" s="175"/>
      <c r="N32" s="194">
        <v>60174351.670000002</v>
      </c>
      <c r="O32" s="260"/>
      <c r="P32" s="175"/>
      <c r="Q32" s="175"/>
      <c r="R32" s="270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</row>
    <row r="33" spans="1:39" ht="15" thickBot="1" x14ac:dyDescent="0.25">
      <c r="A33" s="136"/>
      <c r="B33" s="68"/>
      <c r="C33" s="68"/>
      <c r="D33" s="68"/>
      <c r="E33" s="68"/>
      <c r="F33" s="68"/>
      <c r="G33" s="69"/>
      <c r="H33" s="70"/>
      <c r="J33" s="221" t="s">
        <v>159</v>
      </c>
      <c r="K33" s="270"/>
      <c r="L33" s="270"/>
      <c r="M33" s="270"/>
      <c r="N33" s="192">
        <v>0.83809999999999996</v>
      </c>
      <c r="O33" s="147"/>
      <c r="P33" s="330"/>
      <c r="Q33" s="330"/>
      <c r="R33" s="61"/>
      <c r="S33" s="270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</row>
    <row r="34" spans="1:39" s="219" customFormat="1" x14ac:dyDescent="0.2">
      <c r="A34" s="200"/>
      <c r="B34" s="237"/>
      <c r="C34" s="237"/>
      <c r="D34" s="237"/>
      <c r="E34" s="237"/>
      <c r="F34" s="237"/>
      <c r="G34" s="237"/>
      <c r="H34" s="237"/>
      <c r="J34" s="221" t="s">
        <v>135</v>
      </c>
      <c r="K34" s="270"/>
      <c r="L34" s="270"/>
      <c r="M34" s="270"/>
      <c r="N34" s="192">
        <v>2.8299999999999999E-2</v>
      </c>
      <c r="O34" s="147"/>
      <c r="P34" s="330"/>
      <c r="Q34" s="330"/>
      <c r="R34" s="175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</row>
    <row r="35" spans="1:39" s="219" customFormat="1" ht="13.5" thickBot="1" x14ac:dyDescent="0.25">
      <c r="G35" s="73"/>
      <c r="J35" s="120" t="s">
        <v>136</v>
      </c>
      <c r="K35" s="121"/>
      <c r="L35" s="121"/>
      <c r="M35" s="121"/>
      <c r="N35" s="122">
        <v>0</v>
      </c>
      <c r="O35" s="147"/>
      <c r="P35" s="270"/>
      <c r="Q35" s="270"/>
      <c r="R35" s="269"/>
      <c r="S35" s="270"/>
      <c r="T35" s="270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</row>
    <row r="36" spans="1:39" s="219" customFormat="1" x14ac:dyDescent="0.2">
      <c r="H36" s="71"/>
      <c r="J36" s="131" t="s">
        <v>160</v>
      </c>
      <c r="K36" s="135"/>
      <c r="L36" s="135"/>
      <c r="M36" s="135"/>
      <c r="N36" s="127"/>
      <c r="O36" s="72"/>
      <c r="P36" s="72"/>
      <c r="Q36" s="72"/>
      <c r="R36" s="453"/>
      <c r="S36" s="270"/>
      <c r="T36" s="269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</row>
    <row r="37" spans="1:39" s="219" customFormat="1" ht="13.5" thickBot="1" x14ac:dyDescent="0.25">
      <c r="H37" s="73"/>
      <c r="J37" s="499" t="s">
        <v>176</v>
      </c>
      <c r="K37" s="500"/>
      <c r="L37" s="500"/>
      <c r="M37" s="500"/>
      <c r="N37" s="501"/>
      <c r="O37" s="349"/>
      <c r="P37" s="443"/>
      <c r="Q37" s="443"/>
      <c r="R37" s="183"/>
      <c r="S37" s="270"/>
      <c r="T37" s="269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7"/>
    </row>
    <row r="38" spans="1:39" s="219" customFormat="1" x14ac:dyDescent="0.2">
      <c r="J38" s="200"/>
      <c r="K38" s="232"/>
      <c r="L38" s="175"/>
      <c r="M38" s="175"/>
      <c r="N38" s="175"/>
      <c r="O38" s="175"/>
      <c r="P38" s="175"/>
      <c r="Q38" s="175"/>
      <c r="R38" s="269"/>
      <c r="S38" s="270"/>
      <c r="T38" s="269"/>
      <c r="U38" s="454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</row>
    <row r="39" spans="1:39" ht="13.5" thickBot="1" x14ac:dyDescent="0.25">
      <c r="P39" s="175"/>
      <c r="Q39" s="175"/>
      <c r="R39" s="269"/>
      <c r="S39" s="270"/>
      <c r="T39" s="270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</row>
    <row r="40" spans="1:39" ht="15.75" thickBot="1" x14ac:dyDescent="0.3">
      <c r="A40" s="165" t="s">
        <v>137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74"/>
      <c r="O40" s="175"/>
      <c r="P40" s="175"/>
      <c r="Q40" s="175"/>
      <c r="R40" s="269"/>
      <c r="S40" s="270"/>
      <c r="T40" s="269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</row>
    <row r="41" spans="1:39" ht="15.75" thickBot="1" x14ac:dyDescent="0.3">
      <c r="A41" s="52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270"/>
      <c r="S41" s="270"/>
      <c r="T41" s="269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</row>
    <row r="42" spans="1:39" x14ac:dyDescent="0.2">
      <c r="A42" s="53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7"/>
      <c r="O42" s="175"/>
      <c r="P42" s="175"/>
      <c r="Q42" s="175"/>
      <c r="R42" s="201"/>
      <c r="S42" s="201"/>
      <c r="T42" s="201"/>
      <c r="U42" s="177"/>
    </row>
    <row r="43" spans="1:39" x14ac:dyDescent="0.2">
      <c r="A43" s="233" t="s">
        <v>289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75" t="s">
        <v>138</v>
      </c>
      <c r="M43" s="176"/>
      <c r="N43" s="76" t="s">
        <v>139</v>
      </c>
      <c r="O43" s="77"/>
      <c r="P43" s="77"/>
      <c r="Q43" s="77"/>
      <c r="T43" s="177"/>
    </row>
    <row r="44" spans="1:39" x14ac:dyDescent="0.2">
      <c r="A44" s="48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62"/>
      <c r="O44" s="175"/>
      <c r="P44" s="175"/>
      <c r="Q44" s="175"/>
    </row>
    <row r="45" spans="1:39" x14ac:dyDescent="0.2">
      <c r="A45" s="48"/>
      <c r="B45" s="232" t="s">
        <v>134</v>
      </c>
      <c r="C45" s="175"/>
      <c r="D45" s="175"/>
      <c r="E45" s="175"/>
      <c r="F45" s="175"/>
      <c r="G45" s="175"/>
      <c r="H45" s="175"/>
      <c r="I45" s="175"/>
      <c r="J45" s="175"/>
      <c r="K45" s="175"/>
      <c r="L45" s="57"/>
      <c r="M45" s="175"/>
      <c r="N45" s="56">
        <v>5441868.4400000004</v>
      </c>
      <c r="O45" s="57"/>
      <c r="P45" s="175"/>
      <c r="Q45" s="175"/>
      <c r="S45" s="177"/>
    </row>
    <row r="46" spans="1:39" x14ac:dyDescent="0.2">
      <c r="A46" s="48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57"/>
      <c r="M46" s="57"/>
      <c r="N46" s="56"/>
      <c r="O46" s="57"/>
      <c r="P46" s="57"/>
      <c r="Q46" s="57"/>
    </row>
    <row r="47" spans="1:39" x14ac:dyDescent="0.2">
      <c r="A47" s="48"/>
      <c r="B47" s="232" t="s">
        <v>161</v>
      </c>
      <c r="C47" s="175"/>
      <c r="D47" s="175"/>
      <c r="E47" s="175"/>
      <c r="F47" s="175"/>
      <c r="G47" s="175"/>
      <c r="H47" s="57"/>
      <c r="I47" s="175"/>
      <c r="J47" s="175"/>
      <c r="K47" s="175"/>
      <c r="L47" s="142">
        <v>597691.81000000006</v>
      </c>
      <c r="M47" s="143"/>
      <c r="N47" s="149">
        <v>4844176.63</v>
      </c>
      <c r="O47" s="143"/>
      <c r="P47" s="57"/>
      <c r="Q47" s="57"/>
    </row>
    <row r="48" spans="1:39" x14ac:dyDescent="0.2">
      <c r="A48" s="48"/>
      <c r="B48" s="270"/>
      <c r="C48" s="175"/>
      <c r="D48" s="175"/>
      <c r="E48" s="175"/>
      <c r="F48" s="175"/>
      <c r="G48" s="175"/>
      <c r="H48" s="57"/>
      <c r="I48" s="175"/>
      <c r="J48" s="175"/>
      <c r="K48" s="175"/>
      <c r="L48" s="142"/>
      <c r="M48" s="143"/>
      <c r="N48" s="149"/>
      <c r="O48" s="143"/>
      <c r="P48" s="57"/>
      <c r="Q48" s="57"/>
    </row>
    <row r="49" spans="1:17" x14ac:dyDescent="0.2">
      <c r="A49" s="48"/>
      <c r="B49" s="270" t="s">
        <v>162</v>
      </c>
      <c r="C49" s="175"/>
      <c r="D49" s="175"/>
      <c r="E49" s="175"/>
      <c r="F49" s="175"/>
      <c r="G49" s="175"/>
      <c r="H49" s="57"/>
      <c r="I49" s="175"/>
      <c r="J49" s="175"/>
      <c r="K49" s="175"/>
      <c r="L49" s="57">
        <v>0</v>
      </c>
      <c r="M49" s="143"/>
      <c r="N49" s="149">
        <v>4844176.63</v>
      </c>
      <c r="O49" s="143"/>
      <c r="P49" s="57"/>
      <c r="Q49" s="57"/>
    </row>
    <row r="50" spans="1:17" x14ac:dyDescent="0.2">
      <c r="A50" s="48"/>
      <c r="B50" s="270"/>
      <c r="C50" s="175"/>
      <c r="D50" s="175"/>
      <c r="E50" s="175"/>
      <c r="F50" s="175"/>
      <c r="G50" s="175"/>
      <c r="H50" s="57"/>
      <c r="I50" s="175"/>
      <c r="J50" s="175"/>
      <c r="K50" s="175"/>
      <c r="L50" s="142"/>
      <c r="M50" s="143"/>
      <c r="N50" s="149"/>
      <c r="O50" s="143"/>
      <c r="P50" s="57"/>
      <c r="Q50" s="57"/>
    </row>
    <row r="51" spans="1:17" x14ac:dyDescent="0.2">
      <c r="A51" s="48"/>
      <c r="B51" s="270" t="s">
        <v>290</v>
      </c>
      <c r="C51" s="175"/>
      <c r="D51" s="175"/>
      <c r="E51" s="175"/>
      <c r="F51" s="175"/>
      <c r="G51" s="175"/>
      <c r="H51" s="57"/>
      <c r="I51" s="175"/>
      <c r="J51" s="175"/>
      <c r="K51" s="175"/>
      <c r="L51" s="142">
        <v>81173.289999999994</v>
      </c>
      <c r="M51" s="143"/>
      <c r="N51" s="149">
        <v>4763003.34</v>
      </c>
      <c r="O51" s="143"/>
      <c r="P51" s="269"/>
      <c r="Q51" s="269"/>
    </row>
    <row r="52" spans="1:17" x14ac:dyDescent="0.2">
      <c r="A52" s="48"/>
      <c r="B52" s="270"/>
      <c r="C52" s="175"/>
      <c r="D52" s="175"/>
      <c r="E52" s="175"/>
      <c r="F52" s="175"/>
      <c r="G52" s="175"/>
      <c r="H52" s="57"/>
      <c r="I52" s="175"/>
      <c r="J52" s="175"/>
      <c r="K52" s="175"/>
      <c r="L52" s="142"/>
      <c r="M52" s="143"/>
      <c r="N52" s="149"/>
      <c r="O52" s="143"/>
      <c r="P52" s="57"/>
      <c r="Q52" s="57"/>
    </row>
    <row r="53" spans="1:17" x14ac:dyDescent="0.2">
      <c r="A53" s="48"/>
      <c r="B53" s="270" t="s">
        <v>163</v>
      </c>
      <c r="C53" s="175"/>
      <c r="D53" s="175"/>
      <c r="E53" s="175"/>
      <c r="F53" s="175"/>
      <c r="G53" s="175"/>
      <c r="H53" s="57"/>
      <c r="I53" s="175"/>
      <c r="J53" s="175"/>
      <c r="K53" s="175"/>
      <c r="L53" s="57">
        <v>11943.34</v>
      </c>
      <c r="M53" s="143"/>
      <c r="N53" s="149">
        <v>4751060</v>
      </c>
      <c r="O53" s="143"/>
      <c r="P53" s="57"/>
      <c r="Q53" s="57"/>
    </row>
    <row r="54" spans="1:17" x14ac:dyDescent="0.2">
      <c r="A54" s="48"/>
      <c r="B54" s="270"/>
      <c r="C54" s="175"/>
      <c r="D54" s="175"/>
      <c r="E54" s="175"/>
      <c r="F54" s="175"/>
      <c r="G54" s="175"/>
      <c r="H54" s="57"/>
      <c r="I54" s="175"/>
      <c r="J54" s="175"/>
      <c r="K54" s="175"/>
      <c r="L54" s="142"/>
      <c r="M54" s="143"/>
      <c r="N54" s="149"/>
      <c r="O54" s="143"/>
      <c r="P54" s="57"/>
      <c r="Q54" s="57"/>
    </row>
    <row r="55" spans="1:17" x14ac:dyDescent="0.2">
      <c r="A55" s="48"/>
      <c r="B55" s="232" t="s">
        <v>164</v>
      </c>
      <c r="C55" s="175"/>
      <c r="D55" s="175"/>
      <c r="E55" s="175"/>
      <c r="F55" s="175"/>
      <c r="G55" s="175"/>
      <c r="H55" s="57"/>
      <c r="I55" s="175"/>
      <c r="J55" s="175"/>
      <c r="K55" s="175"/>
      <c r="L55" s="142">
        <v>306827.26</v>
      </c>
      <c r="M55" s="143"/>
      <c r="N55" s="56">
        <v>4444232.74</v>
      </c>
      <c r="O55" s="57"/>
      <c r="P55" s="57"/>
      <c r="Q55" s="57"/>
    </row>
    <row r="56" spans="1:17" x14ac:dyDescent="0.2">
      <c r="A56" s="48"/>
      <c r="B56" s="270"/>
      <c r="C56" s="175"/>
      <c r="D56" s="175"/>
      <c r="E56" s="175"/>
      <c r="F56" s="175"/>
      <c r="G56" s="175"/>
      <c r="H56" s="57"/>
      <c r="I56" s="175"/>
      <c r="J56" s="175"/>
      <c r="K56" s="175"/>
      <c r="L56" s="143"/>
      <c r="M56" s="143"/>
      <c r="N56" s="149"/>
      <c r="O56" s="143"/>
    </row>
    <row r="57" spans="1:17" x14ac:dyDescent="0.2">
      <c r="A57" s="48"/>
      <c r="B57" s="270" t="s">
        <v>178</v>
      </c>
      <c r="C57" s="175"/>
      <c r="D57" s="175"/>
      <c r="E57" s="175"/>
      <c r="F57" s="175"/>
      <c r="G57" s="175"/>
      <c r="H57" s="57"/>
      <c r="I57" s="175"/>
      <c r="J57" s="175"/>
      <c r="K57" s="175"/>
      <c r="L57" s="57">
        <v>0</v>
      </c>
      <c r="M57" s="143"/>
      <c r="N57" s="56">
        <v>4444232.74</v>
      </c>
      <c r="O57" s="57"/>
    </row>
    <row r="58" spans="1:17" x14ac:dyDescent="0.2">
      <c r="A58" s="48"/>
      <c r="B58" s="270"/>
      <c r="C58" s="175"/>
      <c r="D58" s="175"/>
      <c r="E58" s="175"/>
      <c r="F58" s="175"/>
      <c r="G58" s="175"/>
      <c r="H58" s="57"/>
      <c r="I58" s="175"/>
      <c r="J58" s="175"/>
      <c r="K58" s="175"/>
      <c r="L58" s="143"/>
      <c r="M58" s="143"/>
      <c r="N58" s="149"/>
      <c r="O58" s="143"/>
    </row>
    <row r="59" spans="1:17" x14ac:dyDescent="0.2">
      <c r="A59" s="48"/>
      <c r="B59" s="270" t="s">
        <v>179</v>
      </c>
      <c r="C59" s="175"/>
      <c r="D59" s="175"/>
      <c r="E59" s="175"/>
      <c r="F59" s="175"/>
      <c r="G59" s="175"/>
      <c r="H59" s="57"/>
      <c r="I59" s="175"/>
      <c r="J59" s="175"/>
      <c r="K59" s="175"/>
      <c r="L59" s="57">
        <v>4320615.33</v>
      </c>
      <c r="M59" s="143"/>
      <c r="N59" s="56">
        <v>123617.41</v>
      </c>
      <c r="O59" s="57"/>
    </row>
    <row r="60" spans="1:17" x14ac:dyDescent="0.2">
      <c r="A60" s="48"/>
      <c r="B60" s="270"/>
      <c r="C60" s="175"/>
      <c r="D60" s="175"/>
      <c r="E60" s="175"/>
      <c r="F60" s="175"/>
      <c r="G60" s="175"/>
      <c r="H60" s="57"/>
      <c r="I60" s="175"/>
      <c r="J60" s="175"/>
      <c r="K60" s="175"/>
      <c r="L60" s="143"/>
      <c r="M60" s="143"/>
      <c r="N60" s="149"/>
      <c r="O60" s="143"/>
    </row>
    <row r="61" spans="1:17" x14ac:dyDescent="0.2">
      <c r="A61" s="48"/>
      <c r="B61" s="270" t="s">
        <v>218</v>
      </c>
      <c r="C61" s="175"/>
      <c r="D61" s="175"/>
      <c r="E61" s="175"/>
      <c r="F61" s="175"/>
      <c r="G61" s="175"/>
      <c r="H61" s="57"/>
      <c r="I61" s="175"/>
      <c r="J61" s="175"/>
      <c r="K61" s="175"/>
      <c r="L61" s="57">
        <v>35830.01</v>
      </c>
      <c r="M61" s="143"/>
      <c r="N61" s="56">
        <v>87787.4</v>
      </c>
      <c r="O61" s="57"/>
    </row>
    <row r="62" spans="1:17" x14ac:dyDescent="0.2">
      <c r="A62" s="48"/>
      <c r="B62" s="270"/>
      <c r="C62" s="175"/>
      <c r="D62" s="175"/>
      <c r="E62" s="175"/>
      <c r="F62" s="175"/>
      <c r="G62" s="175"/>
      <c r="H62" s="57"/>
      <c r="I62" s="175"/>
      <c r="J62" s="175"/>
      <c r="K62" s="175"/>
      <c r="L62" s="143"/>
      <c r="M62" s="143"/>
      <c r="N62" s="149"/>
      <c r="O62" s="143"/>
    </row>
    <row r="63" spans="1:17" x14ac:dyDescent="0.2">
      <c r="A63" s="48"/>
      <c r="B63" s="270" t="s">
        <v>291</v>
      </c>
      <c r="C63" s="175"/>
      <c r="D63" s="175"/>
      <c r="E63" s="175"/>
      <c r="F63" s="175"/>
      <c r="G63" s="175"/>
      <c r="H63" s="57"/>
      <c r="I63" s="175"/>
      <c r="J63" s="175"/>
      <c r="K63" s="175"/>
      <c r="L63" s="57">
        <v>87787.4</v>
      </c>
      <c r="M63" s="143"/>
      <c r="N63" s="56">
        <v>0</v>
      </c>
      <c r="O63" s="57"/>
    </row>
    <row r="64" spans="1:17" x14ac:dyDescent="0.2">
      <c r="A64" s="48"/>
      <c r="B64" s="270"/>
      <c r="C64" s="175"/>
      <c r="D64" s="175"/>
      <c r="E64" s="175"/>
      <c r="F64" s="175"/>
      <c r="G64" s="175"/>
      <c r="H64" s="57"/>
      <c r="I64" s="175"/>
      <c r="J64" s="175"/>
      <c r="K64" s="175"/>
      <c r="L64" s="143"/>
      <c r="M64" s="143"/>
      <c r="N64" s="149"/>
      <c r="O64" s="143"/>
    </row>
    <row r="65" spans="1:26" x14ac:dyDescent="0.2">
      <c r="A65" s="48"/>
      <c r="B65" s="270" t="s">
        <v>219</v>
      </c>
      <c r="C65" s="175"/>
      <c r="D65" s="175"/>
      <c r="E65" s="175"/>
      <c r="F65" s="175"/>
      <c r="G65" s="175"/>
      <c r="H65" s="57"/>
      <c r="I65" s="175"/>
      <c r="J65" s="175"/>
      <c r="K65" s="175"/>
      <c r="L65" s="57">
        <v>0</v>
      </c>
      <c r="M65" s="143"/>
      <c r="N65" s="149"/>
      <c r="O65" s="143"/>
    </row>
    <row r="66" spans="1:26" x14ac:dyDescent="0.2">
      <c r="A66" s="220"/>
      <c r="B66" s="237"/>
      <c r="C66" s="78"/>
      <c r="D66" s="237"/>
      <c r="E66" s="237"/>
      <c r="F66" s="237"/>
      <c r="G66" s="237"/>
      <c r="H66" s="237"/>
      <c r="I66" s="237"/>
      <c r="J66" s="237"/>
      <c r="K66" s="237"/>
      <c r="L66" s="237"/>
      <c r="M66" s="237"/>
      <c r="N66" s="62"/>
      <c r="O66" s="175"/>
    </row>
    <row r="67" spans="1:26" ht="13.5" thickBot="1" x14ac:dyDescent="0.25">
      <c r="A67" s="85"/>
      <c r="B67" s="153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2"/>
      <c r="O67" s="175"/>
      <c r="Z67" s="178"/>
    </row>
    <row r="68" spans="1:26" x14ac:dyDescent="0.2">
      <c r="A68" s="48"/>
      <c r="B68" s="175"/>
      <c r="C68" s="175"/>
      <c r="D68" s="175"/>
      <c r="E68" s="175"/>
      <c r="F68" s="175"/>
      <c r="G68" s="175"/>
      <c r="H68" s="175"/>
      <c r="I68" s="175"/>
      <c r="J68" s="175"/>
      <c r="K68" s="175"/>
    </row>
    <row r="69" spans="1:26" ht="13.5" thickBot="1" x14ac:dyDescent="0.25">
      <c r="A69" s="48"/>
      <c r="B69" s="270"/>
      <c r="C69" s="175"/>
      <c r="D69" s="175"/>
      <c r="E69" s="175"/>
      <c r="F69" s="175"/>
      <c r="G69" s="175"/>
      <c r="H69" s="175"/>
      <c r="I69" s="175"/>
      <c r="J69" s="175"/>
      <c r="K69" s="175"/>
    </row>
    <row r="70" spans="1:26" x14ac:dyDescent="0.2">
      <c r="A70" s="191" t="s">
        <v>140</v>
      </c>
      <c r="B70" s="46"/>
      <c r="C70" s="46"/>
      <c r="D70" s="46"/>
      <c r="E70" s="46"/>
      <c r="F70" s="46"/>
      <c r="G70" s="132" t="s">
        <v>173</v>
      </c>
      <c r="H70" s="137" t="s">
        <v>165</v>
      </c>
      <c r="I70" s="175"/>
      <c r="J70" s="175"/>
      <c r="K70" s="175"/>
    </row>
    <row r="71" spans="1:26" x14ac:dyDescent="0.2">
      <c r="A71" s="48"/>
      <c r="B71" s="175"/>
      <c r="C71" s="175"/>
      <c r="D71" s="175"/>
      <c r="E71" s="175"/>
      <c r="F71" s="175"/>
      <c r="G71" s="128"/>
      <c r="H71" s="62"/>
      <c r="I71" s="175"/>
      <c r="J71" s="175"/>
      <c r="K71" s="175"/>
    </row>
    <row r="72" spans="1:26" x14ac:dyDescent="0.2">
      <c r="A72" s="48"/>
      <c r="B72" s="175" t="s">
        <v>166</v>
      </c>
      <c r="C72" s="175"/>
      <c r="D72" s="175"/>
      <c r="E72" s="175"/>
      <c r="F72" s="175"/>
      <c r="G72" s="125">
        <v>306827.26</v>
      </c>
      <c r="H72" s="133">
        <v>306827.26</v>
      </c>
      <c r="I72" s="175"/>
      <c r="J72" s="175"/>
      <c r="K72" s="175"/>
    </row>
    <row r="73" spans="1:26" x14ac:dyDescent="0.2">
      <c r="A73" s="48"/>
      <c r="B73" s="175" t="s">
        <v>167</v>
      </c>
      <c r="C73" s="175"/>
      <c r="D73" s="175"/>
      <c r="E73" s="175"/>
      <c r="F73" s="175"/>
      <c r="G73" s="130">
        <v>306827.26</v>
      </c>
      <c r="H73" s="134">
        <v>306827.26</v>
      </c>
      <c r="I73" s="175"/>
      <c r="J73" s="175"/>
      <c r="K73" s="175"/>
    </row>
    <row r="74" spans="1:26" x14ac:dyDescent="0.2">
      <c r="A74" s="48"/>
      <c r="B74" s="175"/>
      <c r="C74" s="270" t="s">
        <v>177</v>
      </c>
      <c r="D74" s="175"/>
      <c r="E74" s="175"/>
      <c r="F74" s="175"/>
      <c r="G74" s="125">
        <v>0</v>
      </c>
      <c r="H74" s="126">
        <v>0</v>
      </c>
      <c r="I74" s="175"/>
      <c r="J74" s="175"/>
      <c r="K74" s="175"/>
    </row>
    <row r="75" spans="1:26" x14ac:dyDescent="0.2">
      <c r="A75" s="48"/>
      <c r="B75" s="175"/>
      <c r="C75" s="175"/>
      <c r="D75" s="175"/>
      <c r="E75" s="175"/>
      <c r="F75" s="175"/>
      <c r="G75" s="128"/>
      <c r="H75" s="62"/>
      <c r="I75" s="175"/>
      <c r="J75" s="175"/>
      <c r="K75" s="175"/>
    </row>
    <row r="76" spans="1:26" x14ac:dyDescent="0.2">
      <c r="A76" s="48"/>
      <c r="B76" s="175" t="s">
        <v>141</v>
      </c>
      <c r="C76" s="175"/>
      <c r="D76" s="175"/>
      <c r="E76" s="175"/>
      <c r="F76" s="175"/>
      <c r="G76" s="123">
        <v>0</v>
      </c>
      <c r="H76" s="56">
        <v>0</v>
      </c>
      <c r="I76" s="175"/>
      <c r="J76" s="175"/>
      <c r="K76" s="175"/>
    </row>
    <row r="77" spans="1:26" x14ac:dyDescent="0.2">
      <c r="A77" s="48"/>
      <c r="B77" s="175" t="s">
        <v>142</v>
      </c>
      <c r="C77" s="175"/>
      <c r="D77" s="175"/>
      <c r="E77" s="175"/>
      <c r="F77" s="175"/>
      <c r="G77" s="119">
        <v>0</v>
      </c>
      <c r="H77" s="124">
        <v>0</v>
      </c>
      <c r="I77" s="175"/>
      <c r="J77" s="175"/>
      <c r="K77" s="175"/>
    </row>
    <row r="78" spans="1:26" x14ac:dyDescent="0.2">
      <c r="A78" s="48"/>
      <c r="B78" s="175"/>
      <c r="C78" s="175" t="s">
        <v>143</v>
      </c>
      <c r="D78" s="175"/>
      <c r="E78" s="175"/>
      <c r="F78" s="175"/>
      <c r="G78" s="123">
        <v>0</v>
      </c>
      <c r="H78" s="56">
        <v>0</v>
      </c>
      <c r="I78" s="175"/>
      <c r="J78" s="175"/>
      <c r="K78" s="175"/>
    </row>
    <row r="79" spans="1:26" x14ac:dyDescent="0.2">
      <c r="A79" s="48"/>
      <c r="B79" s="175"/>
      <c r="C79" s="175"/>
      <c r="D79" s="175"/>
      <c r="E79" s="175"/>
      <c r="F79" s="175"/>
      <c r="G79" s="128"/>
      <c r="H79" s="62"/>
      <c r="I79" s="175"/>
      <c r="J79" s="175"/>
      <c r="K79" s="175"/>
      <c r="P79" s="57"/>
      <c r="Q79" s="57"/>
      <c r="R79" s="202"/>
    </row>
    <row r="80" spans="1:26" x14ac:dyDescent="0.2">
      <c r="A80" s="48"/>
      <c r="B80" s="175" t="s">
        <v>168</v>
      </c>
      <c r="C80" s="175"/>
      <c r="D80" s="175"/>
      <c r="E80" s="175"/>
      <c r="F80" s="175"/>
      <c r="G80" s="125">
        <v>4320615.33</v>
      </c>
      <c r="H80" s="133">
        <v>4320615.33</v>
      </c>
      <c r="I80" s="175"/>
      <c r="J80" s="175"/>
      <c r="K80" s="175"/>
      <c r="P80" s="57"/>
      <c r="Q80" s="57"/>
    </row>
    <row r="81" spans="1:30" x14ac:dyDescent="0.2">
      <c r="A81" s="48"/>
      <c r="B81" s="175" t="s">
        <v>169</v>
      </c>
      <c r="C81" s="175"/>
      <c r="D81" s="175"/>
      <c r="E81" s="175"/>
      <c r="F81" s="175"/>
      <c r="G81" s="130">
        <v>4408402.7300000004</v>
      </c>
      <c r="H81" s="124">
        <v>4408402.7300000004</v>
      </c>
      <c r="I81" s="175"/>
      <c r="J81" s="175"/>
      <c r="K81" s="175"/>
      <c r="P81" s="57"/>
      <c r="Q81" s="57"/>
      <c r="R81" s="175"/>
      <c r="S81" s="175"/>
      <c r="T81" s="175"/>
      <c r="U81" s="175"/>
      <c r="V81" s="175"/>
      <c r="W81" s="175"/>
      <c r="X81" s="175"/>
      <c r="Y81" s="175"/>
      <c r="Z81" s="175"/>
      <c r="AA81" s="175"/>
      <c r="AB81" s="175"/>
      <c r="AC81" s="175"/>
      <c r="AD81" s="175"/>
    </row>
    <row r="82" spans="1:30" x14ac:dyDescent="0.2">
      <c r="A82" s="48"/>
      <c r="C82" s="270" t="s">
        <v>170</v>
      </c>
      <c r="D82" s="175"/>
      <c r="E82" s="175"/>
      <c r="F82" s="175"/>
      <c r="G82" s="125">
        <v>87787.4</v>
      </c>
      <c r="H82" s="133">
        <v>87787.4</v>
      </c>
      <c r="I82" s="175"/>
      <c r="J82" s="175"/>
      <c r="K82" s="175"/>
      <c r="P82" s="57"/>
      <c r="Q82" s="57"/>
      <c r="R82" s="175"/>
      <c r="S82" s="353"/>
      <c r="T82" s="175"/>
      <c r="U82" s="150"/>
      <c r="V82" s="150"/>
      <c r="W82" s="175"/>
      <c r="X82" s="175"/>
      <c r="Y82" s="175"/>
      <c r="Z82" s="175"/>
      <c r="AA82" s="175"/>
      <c r="AB82" s="175"/>
      <c r="AC82" s="175"/>
      <c r="AD82" s="175"/>
    </row>
    <row r="83" spans="1:30" x14ac:dyDescent="0.2">
      <c r="A83" s="48"/>
      <c r="B83" s="175"/>
      <c r="C83" s="175"/>
      <c r="D83" s="175"/>
      <c r="E83" s="175"/>
      <c r="F83" s="175"/>
      <c r="G83" s="128"/>
      <c r="H83" s="62"/>
      <c r="I83" s="175"/>
      <c r="J83" s="175"/>
      <c r="K83" s="175"/>
      <c r="P83" s="57"/>
      <c r="Q83" s="57"/>
      <c r="R83" s="175"/>
      <c r="S83" s="175"/>
      <c r="T83" s="175"/>
      <c r="U83" s="270"/>
      <c r="V83" s="175"/>
      <c r="W83" s="175"/>
      <c r="X83" s="175"/>
      <c r="Y83" s="175"/>
      <c r="Z83" s="175"/>
      <c r="AA83" s="175"/>
      <c r="AB83" s="175"/>
      <c r="AC83" s="175"/>
      <c r="AD83" s="175"/>
    </row>
    <row r="84" spans="1:30" x14ac:dyDescent="0.2">
      <c r="A84" s="48"/>
      <c r="B84" s="175"/>
      <c r="C84" s="232" t="s">
        <v>144</v>
      </c>
      <c r="D84" s="175"/>
      <c r="E84" s="175"/>
      <c r="F84" s="175"/>
      <c r="G84" s="125">
        <v>4715229.99</v>
      </c>
      <c r="H84" s="133">
        <v>4715229.99</v>
      </c>
      <c r="I84" s="175"/>
      <c r="J84" s="175"/>
      <c r="K84" s="175"/>
      <c r="P84" s="57"/>
      <c r="Q84" s="57"/>
      <c r="R84" s="495"/>
      <c r="S84" s="270"/>
      <c r="T84" s="270"/>
      <c r="U84" s="198"/>
      <c r="V84" s="57"/>
      <c r="W84" s="175"/>
      <c r="X84" s="57"/>
      <c r="Y84" s="57"/>
      <c r="Z84" s="175"/>
      <c r="AA84" s="175"/>
      <c r="AB84" s="175"/>
      <c r="AC84" s="175"/>
      <c r="AD84" s="175"/>
    </row>
    <row r="85" spans="1:30" x14ac:dyDescent="0.2">
      <c r="A85" s="48"/>
      <c r="B85" s="175"/>
      <c r="C85" s="175"/>
      <c r="D85" s="175"/>
      <c r="E85" s="175"/>
      <c r="F85" s="175"/>
      <c r="G85" s="128"/>
      <c r="H85" s="62"/>
      <c r="I85" s="175"/>
      <c r="J85" s="175"/>
      <c r="K85" s="175"/>
      <c r="R85" s="496"/>
      <c r="S85" s="270"/>
      <c r="T85" s="270"/>
      <c r="U85" s="198"/>
      <c r="V85" s="57"/>
      <c r="W85" s="175"/>
      <c r="X85" s="57"/>
      <c r="Y85" s="175"/>
      <c r="Z85" s="237"/>
      <c r="AA85" s="237"/>
      <c r="AB85" s="237"/>
      <c r="AC85" s="175"/>
      <c r="AD85" s="175"/>
    </row>
    <row r="86" spans="1:30" s="219" customFormat="1" ht="13.5" thickBot="1" x14ac:dyDescent="0.25">
      <c r="A86" s="59"/>
      <c r="B86" s="60"/>
      <c r="C86" s="60"/>
      <c r="D86" s="60"/>
      <c r="E86" s="60"/>
      <c r="F86" s="60"/>
      <c r="G86" s="118"/>
      <c r="H86" s="79"/>
      <c r="L86" s="199"/>
      <c r="M86" s="199"/>
      <c r="N86" s="199"/>
      <c r="O86" s="199"/>
      <c r="P86" s="199"/>
      <c r="Q86" s="199"/>
      <c r="R86" s="495"/>
      <c r="S86" s="270"/>
      <c r="T86" s="270"/>
      <c r="U86" s="198"/>
      <c r="V86" s="57"/>
      <c r="W86" s="175"/>
      <c r="X86" s="57"/>
      <c r="Y86" s="175"/>
      <c r="Z86" s="175"/>
      <c r="AA86" s="175"/>
      <c r="AB86" s="175"/>
      <c r="AC86" s="237"/>
      <c r="AD86" s="237"/>
    </row>
    <row r="87" spans="1:30" x14ac:dyDescent="0.2">
      <c r="R87" s="496"/>
      <c r="S87" s="270"/>
      <c r="T87" s="270"/>
      <c r="U87" s="151"/>
      <c r="V87" s="57"/>
      <c r="W87" s="175"/>
      <c r="X87" s="57"/>
      <c r="Y87" s="175"/>
      <c r="Z87" s="175"/>
      <c r="AA87" s="175"/>
      <c r="AB87" s="175"/>
      <c r="AC87" s="175"/>
      <c r="AD87" s="175"/>
    </row>
    <row r="88" spans="1:30" x14ac:dyDescent="0.2">
      <c r="R88" s="270"/>
      <c r="S88" s="232"/>
      <c r="T88" s="232"/>
      <c r="U88" s="268"/>
      <c r="V88" s="268"/>
      <c r="W88" s="175"/>
      <c r="X88" s="175"/>
      <c r="Y88" s="175"/>
      <c r="Z88" s="175"/>
      <c r="AA88" s="175"/>
      <c r="AB88" s="175"/>
      <c r="AC88" s="175"/>
      <c r="AD88" s="175"/>
    </row>
    <row r="89" spans="1:30" x14ac:dyDescent="0.2">
      <c r="R89" s="495"/>
      <c r="S89" s="270"/>
      <c r="T89" s="270"/>
      <c r="U89" s="151"/>
      <c r="V89" s="57"/>
      <c r="W89" s="175"/>
      <c r="X89" s="175"/>
      <c r="Y89" s="175"/>
      <c r="Z89" s="175"/>
      <c r="AA89" s="175"/>
      <c r="AB89" s="175"/>
      <c r="AC89" s="175"/>
      <c r="AD89" s="175"/>
    </row>
    <row r="90" spans="1:30" x14ac:dyDescent="0.2">
      <c r="R90" s="496"/>
      <c r="S90" s="270"/>
      <c r="T90" s="270"/>
      <c r="U90" s="151"/>
      <c r="V90" s="57"/>
      <c r="W90" s="175"/>
      <c r="X90" s="175"/>
      <c r="Y90" s="175"/>
      <c r="Z90" s="175"/>
      <c r="AA90" s="175"/>
      <c r="AB90" s="175"/>
      <c r="AC90" s="175"/>
      <c r="AD90" s="175"/>
    </row>
    <row r="91" spans="1:30" x14ac:dyDescent="0.2">
      <c r="R91" s="496"/>
      <c r="S91" s="270"/>
      <c r="T91" s="270"/>
      <c r="U91" s="151"/>
      <c r="V91" s="57"/>
      <c r="W91" s="175"/>
      <c r="X91" s="175"/>
      <c r="Y91" s="175"/>
      <c r="Z91" s="175"/>
      <c r="AA91" s="175"/>
      <c r="AB91" s="175"/>
      <c r="AC91" s="175"/>
      <c r="AD91" s="175"/>
    </row>
    <row r="92" spans="1:30" x14ac:dyDescent="0.2">
      <c r="R92" s="496"/>
      <c r="S92" s="232"/>
      <c r="T92" s="232"/>
      <c r="U92" s="268"/>
      <c r="V92" s="268"/>
      <c r="W92" s="175"/>
      <c r="X92" s="175"/>
      <c r="Y92" s="175"/>
      <c r="Z92" s="175"/>
      <c r="AA92" s="175"/>
      <c r="AB92" s="175"/>
      <c r="AC92" s="175"/>
      <c r="AD92" s="175"/>
    </row>
    <row r="93" spans="1:30" x14ac:dyDescent="0.2">
      <c r="R93" s="175"/>
      <c r="S93" s="270"/>
      <c r="T93" s="196"/>
      <c r="U93" s="57"/>
      <c r="V93" s="57"/>
      <c r="W93" s="175"/>
      <c r="X93" s="175"/>
      <c r="Y93" s="175"/>
      <c r="Z93" s="175"/>
      <c r="AA93" s="175"/>
      <c r="AB93" s="175"/>
      <c r="AC93" s="175"/>
      <c r="AD93" s="175"/>
    </row>
    <row r="94" spans="1:30" x14ac:dyDescent="0.2">
      <c r="R94" s="175"/>
      <c r="S94" s="232"/>
      <c r="T94" s="232"/>
      <c r="U94" s="268"/>
      <c r="V94" s="268"/>
      <c r="W94" s="270"/>
      <c r="X94" s="175"/>
      <c r="Y94" s="175"/>
      <c r="Z94" s="175"/>
      <c r="AA94" s="175"/>
      <c r="AB94" s="175"/>
      <c r="AC94" s="175"/>
      <c r="AD94" s="175"/>
    </row>
    <row r="95" spans="1:30" x14ac:dyDescent="0.2">
      <c r="R95" s="175"/>
      <c r="S95" s="175"/>
      <c r="T95" s="175"/>
      <c r="U95" s="175"/>
      <c r="V95" s="61"/>
      <c r="W95" s="175"/>
      <c r="X95" s="175"/>
      <c r="Y95" s="175"/>
      <c r="Z95" s="175"/>
      <c r="AA95" s="175"/>
      <c r="AB95" s="175"/>
      <c r="AC95" s="175"/>
      <c r="AD95" s="175"/>
    </row>
    <row r="96" spans="1:30" x14ac:dyDescent="0.2">
      <c r="R96" s="175"/>
      <c r="S96" s="175"/>
      <c r="T96" s="175"/>
      <c r="U96" s="175"/>
      <c r="V96" s="61"/>
      <c r="W96" s="175"/>
      <c r="X96" s="175"/>
      <c r="Y96" s="175"/>
      <c r="Z96" s="175"/>
      <c r="AA96" s="175"/>
      <c r="AB96" s="175"/>
      <c r="AC96" s="175"/>
      <c r="AD96" s="175"/>
    </row>
    <row r="97" spans="16:30" x14ac:dyDescent="0.2">
      <c r="R97" s="175"/>
      <c r="S97" s="175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5"/>
    </row>
    <row r="101" spans="16:30" x14ac:dyDescent="0.2">
      <c r="R101" s="201"/>
    </row>
    <row r="102" spans="16:30" x14ac:dyDescent="0.2">
      <c r="X102" s="219"/>
      <c r="Y102" s="219"/>
    </row>
    <row r="103" spans="16:30" x14ac:dyDescent="0.2">
      <c r="R103" s="219"/>
      <c r="S103" s="219"/>
      <c r="T103" s="219"/>
      <c r="U103" s="219"/>
      <c r="V103" s="219"/>
      <c r="W103" s="219"/>
    </row>
    <row r="104" spans="16:30" x14ac:dyDescent="0.2">
      <c r="P104" s="175"/>
      <c r="Q104" s="175"/>
      <c r="R104" s="232"/>
      <c r="S104" s="175"/>
      <c r="T104" s="175"/>
      <c r="U104" s="175"/>
      <c r="V104" s="175"/>
    </row>
    <row r="105" spans="16:30" x14ac:dyDescent="0.2">
      <c r="P105" s="175"/>
      <c r="Q105" s="175"/>
      <c r="R105" s="175"/>
      <c r="S105" s="175"/>
      <c r="T105" s="175"/>
      <c r="U105" s="175"/>
      <c r="V105" s="175"/>
    </row>
    <row r="106" spans="16:30" x14ac:dyDescent="0.2">
      <c r="P106" s="175"/>
      <c r="Q106" s="175"/>
      <c r="R106" s="270"/>
      <c r="S106" s="270"/>
      <c r="T106" s="175"/>
      <c r="U106" s="175"/>
      <c r="V106" s="175"/>
    </row>
    <row r="107" spans="16:30" x14ac:dyDescent="0.2">
      <c r="P107" s="175"/>
      <c r="Q107" s="175"/>
      <c r="R107" s="175"/>
      <c r="S107" s="444"/>
      <c r="T107" s="175"/>
      <c r="U107" s="175"/>
      <c r="V107" s="175"/>
    </row>
    <row r="108" spans="16:30" ht="15" x14ac:dyDescent="0.25">
      <c r="P108" s="258"/>
      <c r="Q108" s="258"/>
      <c r="R108" s="455"/>
      <c r="S108" s="455"/>
      <c r="T108" s="456"/>
      <c r="U108" s="175"/>
      <c r="V108" s="175"/>
    </row>
    <row r="109" spans="16:30" x14ac:dyDescent="0.2">
      <c r="P109" s="72"/>
      <c r="Q109" s="72"/>
      <c r="R109" s="171"/>
      <c r="S109" s="171"/>
      <c r="T109" s="175"/>
      <c r="U109" s="175"/>
      <c r="V109" s="175"/>
    </row>
    <row r="110" spans="16:30" ht="15" x14ac:dyDescent="0.25">
      <c r="P110" s="72"/>
      <c r="Q110" s="72"/>
      <c r="R110" s="172"/>
      <c r="S110" s="172"/>
      <c r="T110" s="175"/>
      <c r="U110" s="175"/>
      <c r="V110" s="175"/>
    </row>
    <row r="111" spans="16:30" x14ac:dyDescent="0.2">
      <c r="P111" s="175"/>
      <c r="Q111" s="175"/>
      <c r="R111" s="61"/>
      <c r="S111" s="61"/>
      <c r="T111" s="175"/>
      <c r="U111" s="175"/>
      <c r="V111" s="175"/>
    </row>
    <row r="112" spans="16:30" x14ac:dyDescent="0.2">
      <c r="P112" s="175"/>
      <c r="Q112" s="175"/>
      <c r="R112" s="61"/>
      <c r="S112" s="61"/>
      <c r="T112" s="61"/>
      <c r="U112" s="175"/>
      <c r="V112" s="175"/>
    </row>
    <row r="113" spans="16:22" x14ac:dyDescent="0.2">
      <c r="P113" s="175"/>
      <c r="Q113" s="175"/>
      <c r="R113" s="175"/>
      <c r="S113" s="175"/>
      <c r="T113" s="175"/>
      <c r="U113" s="175"/>
      <c r="V113" s="175"/>
    </row>
    <row r="114" spans="16:22" x14ac:dyDescent="0.2">
      <c r="P114" s="175"/>
      <c r="Q114" s="175"/>
      <c r="R114" s="175"/>
      <c r="S114" s="175"/>
      <c r="T114" s="175"/>
      <c r="U114" s="175"/>
      <c r="V114" s="175"/>
    </row>
    <row r="115" spans="16:22" x14ac:dyDescent="0.2">
      <c r="P115" s="175"/>
      <c r="Q115" s="175"/>
      <c r="R115" s="175"/>
      <c r="S115" s="175"/>
      <c r="T115" s="175"/>
      <c r="U115" s="175"/>
      <c r="V115" s="175"/>
    </row>
    <row r="116" spans="16:22" x14ac:dyDescent="0.2">
      <c r="P116" s="175"/>
      <c r="Q116" s="175"/>
      <c r="R116" s="175"/>
      <c r="S116" s="175"/>
      <c r="T116" s="175"/>
      <c r="U116" s="175"/>
      <c r="V116" s="175"/>
    </row>
    <row r="117" spans="16:22" x14ac:dyDescent="0.2">
      <c r="P117" s="175"/>
      <c r="Q117" s="175"/>
      <c r="R117" s="175"/>
      <c r="S117" s="175"/>
      <c r="T117" s="175"/>
      <c r="U117" s="175"/>
      <c r="V117" s="175"/>
    </row>
    <row r="118" spans="16:22" x14ac:dyDescent="0.2">
      <c r="P118" s="175"/>
      <c r="Q118" s="175"/>
      <c r="R118" s="175"/>
      <c r="S118" s="175"/>
      <c r="T118" s="175"/>
      <c r="U118" s="175"/>
      <c r="V118" s="175"/>
    </row>
    <row r="119" spans="16:22" x14ac:dyDescent="0.2">
      <c r="P119" s="175"/>
      <c r="Q119" s="175"/>
      <c r="R119" s="175"/>
      <c r="S119" s="175"/>
      <c r="T119" s="175"/>
      <c r="U119" s="175"/>
      <c r="V119" s="175"/>
    </row>
    <row r="240" spans="4:5" x14ac:dyDescent="0.2">
      <c r="D240" s="80"/>
      <c r="E240" s="80"/>
    </row>
    <row r="241" spans="4:5" x14ac:dyDescent="0.2">
      <c r="D241" s="80"/>
      <c r="E241" s="80"/>
    </row>
  </sheetData>
  <mergeCells count="8">
    <mergeCell ref="B5:D5"/>
    <mergeCell ref="E5:G5"/>
    <mergeCell ref="R86:R87"/>
    <mergeCell ref="R89:R92"/>
    <mergeCell ref="B6:D6"/>
    <mergeCell ref="E6:G6"/>
    <mergeCell ref="J37:N37"/>
    <mergeCell ref="R84:R85"/>
  </mergeCells>
  <pageMargins left="0.7" right="0.7" top="0.75" bottom="0.75" header="0.3" footer="0.3"/>
  <pageSetup scale="49" orientation="portrait" r:id="rId1"/>
  <rowBreaks count="1" manualBreakCount="1">
    <brk id="8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47"/>
  <sheetViews>
    <sheetView showGridLines="0" zoomScaleNormal="100" workbookViewId="0"/>
  </sheetViews>
  <sheetFormatPr defaultRowHeight="12.75" x14ac:dyDescent="0.2"/>
  <cols>
    <col min="1" max="1" width="44.42578125" customWidth="1"/>
    <col min="2" max="2" width="28.140625" style="174" customWidth="1"/>
    <col min="4" max="4" width="11" customWidth="1"/>
  </cols>
  <sheetData>
    <row r="1" spans="1:2" x14ac:dyDescent="0.2">
      <c r="A1" s="88" t="s">
        <v>187</v>
      </c>
      <c r="B1" s="184"/>
    </row>
    <row r="2" spans="1:2" x14ac:dyDescent="0.2">
      <c r="A2" s="89" t="s">
        <v>188</v>
      </c>
      <c r="B2" s="184"/>
    </row>
    <row r="3" spans="1:2" x14ac:dyDescent="0.2">
      <c r="A3" s="197">
        <v>41608</v>
      </c>
      <c r="B3" s="184"/>
    </row>
    <row r="4" spans="1:2" x14ac:dyDescent="0.2">
      <c r="A4" s="90" t="s">
        <v>189</v>
      </c>
      <c r="B4" s="184"/>
    </row>
    <row r="7" spans="1:2" x14ac:dyDescent="0.2">
      <c r="A7" s="91" t="s">
        <v>190</v>
      </c>
      <c r="B7" s="185"/>
    </row>
    <row r="9" spans="1:2" x14ac:dyDescent="0.2">
      <c r="A9" s="92" t="s">
        <v>191</v>
      </c>
      <c r="B9" s="104">
        <v>7362496</v>
      </c>
    </row>
    <row r="10" spans="1:2" x14ac:dyDescent="0.2">
      <c r="A10" s="92"/>
      <c r="B10" s="94"/>
    </row>
    <row r="11" spans="1:2" x14ac:dyDescent="0.2">
      <c r="A11" s="93" t="s">
        <v>192</v>
      </c>
      <c r="B11" s="94"/>
    </row>
    <row r="12" spans="1:2" x14ac:dyDescent="0.2">
      <c r="A12" s="93" t="s">
        <v>193</v>
      </c>
      <c r="B12" s="96">
        <v>286640089</v>
      </c>
    </row>
    <row r="13" spans="1:2" x14ac:dyDescent="0.2">
      <c r="A13" s="93" t="s">
        <v>194</v>
      </c>
      <c r="B13" s="97">
        <v>-16485697</v>
      </c>
    </row>
    <row r="14" spans="1:2" x14ac:dyDescent="0.2">
      <c r="A14" s="93" t="s">
        <v>195</v>
      </c>
      <c r="B14" s="96">
        <v>270154392</v>
      </c>
    </row>
    <row r="15" spans="1:2" x14ac:dyDescent="0.2">
      <c r="A15" s="93"/>
      <c r="B15" s="96"/>
    </row>
    <row r="16" spans="1:2" x14ac:dyDescent="0.2">
      <c r="A16" s="93" t="s">
        <v>196</v>
      </c>
      <c r="B16" s="96">
        <v>5475201</v>
      </c>
    </row>
    <row r="17" spans="1:7" x14ac:dyDescent="0.2">
      <c r="A17" s="93" t="s">
        <v>197</v>
      </c>
      <c r="B17" s="96">
        <v>503575</v>
      </c>
      <c r="C17" s="87"/>
    </row>
    <row r="18" spans="1:7" x14ac:dyDescent="0.2">
      <c r="A18" s="93" t="s">
        <v>198</v>
      </c>
      <c r="B18" s="97">
        <v>1867737</v>
      </c>
      <c r="C18" s="98"/>
    </row>
    <row r="19" spans="1:7" x14ac:dyDescent="0.2">
      <c r="A19" s="93"/>
      <c r="B19" s="99"/>
      <c r="C19" s="98"/>
      <c r="G19" s="182"/>
    </row>
    <row r="20" spans="1:7" ht="13.5" thickBot="1" x14ac:dyDescent="0.25">
      <c r="A20" s="103" t="s">
        <v>25</v>
      </c>
      <c r="B20" s="100">
        <v>285363401</v>
      </c>
      <c r="C20" s="98"/>
    </row>
    <row r="21" spans="1:7" ht="13.5" thickTop="1" x14ac:dyDescent="0.2">
      <c r="A21" s="93"/>
      <c r="B21" s="101"/>
      <c r="C21" s="102"/>
    </row>
    <row r="22" spans="1:7" x14ac:dyDescent="0.2">
      <c r="A22" s="95"/>
      <c r="B22" s="94"/>
      <c r="C22" s="87"/>
    </row>
    <row r="23" spans="1:7" x14ac:dyDescent="0.2">
      <c r="A23" s="103" t="s">
        <v>199</v>
      </c>
      <c r="B23" s="94"/>
      <c r="C23" s="87"/>
    </row>
    <row r="24" spans="1:7" x14ac:dyDescent="0.2">
      <c r="A24" s="95"/>
      <c r="B24" s="94"/>
      <c r="C24" s="87"/>
    </row>
    <row r="25" spans="1:7" x14ac:dyDescent="0.2">
      <c r="A25" s="93" t="s">
        <v>200</v>
      </c>
      <c r="B25" s="104">
        <v>270759971</v>
      </c>
      <c r="C25" s="87"/>
    </row>
    <row r="26" spans="1:7" x14ac:dyDescent="0.2">
      <c r="A26" s="93" t="s">
        <v>201</v>
      </c>
      <c r="B26" s="96">
        <v>306827</v>
      </c>
      <c r="C26" s="87"/>
    </row>
    <row r="27" spans="1:7" x14ac:dyDescent="0.2">
      <c r="A27" s="93" t="s">
        <v>202</v>
      </c>
      <c r="B27" s="96">
        <v>1368907</v>
      </c>
      <c r="C27" s="87"/>
      <c r="D27" s="182"/>
    </row>
    <row r="28" spans="1:7" x14ac:dyDescent="0.2">
      <c r="A28" s="95"/>
      <c r="B28" s="105"/>
      <c r="C28" s="87"/>
    </row>
    <row r="29" spans="1:7" ht="13.5" thickBot="1" x14ac:dyDescent="0.25">
      <c r="A29" s="93" t="s">
        <v>203</v>
      </c>
      <c r="B29" s="161">
        <v>272435705</v>
      </c>
      <c r="C29" s="87"/>
    </row>
    <row r="30" spans="1:7" ht="13.5" thickTop="1" x14ac:dyDescent="0.2">
      <c r="A30" s="95"/>
      <c r="B30" s="106"/>
      <c r="C30" s="87"/>
    </row>
    <row r="31" spans="1:7" x14ac:dyDescent="0.2">
      <c r="A31" s="162" t="s">
        <v>204</v>
      </c>
      <c r="B31" s="97">
        <v>12927696</v>
      </c>
      <c r="C31" s="87"/>
    </row>
    <row r="32" spans="1:7" x14ac:dyDescent="0.2">
      <c r="A32" s="95"/>
      <c r="B32" s="94"/>
      <c r="C32" s="87"/>
    </row>
    <row r="33" spans="1:2" ht="13.5" thickBot="1" x14ac:dyDescent="0.25">
      <c r="A33" s="103" t="s">
        <v>205</v>
      </c>
      <c r="B33" s="100">
        <v>285363401</v>
      </c>
    </row>
    <row r="34" spans="1:2" ht="13.5" thickTop="1" x14ac:dyDescent="0.2">
      <c r="A34" s="95"/>
      <c r="B34" s="94"/>
    </row>
    <row r="35" spans="1:2" x14ac:dyDescent="0.2">
      <c r="A35" s="95"/>
      <c r="B35" s="94"/>
    </row>
    <row r="36" spans="1:2" x14ac:dyDescent="0.2">
      <c r="A36" s="95"/>
      <c r="B36" s="94"/>
    </row>
    <row r="37" spans="1:2" x14ac:dyDescent="0.2">
      <c r="A37" s="95" t="s">
        <v>206</v>
      </c>
      <c r="B37" s="94"/>
    </row>
    <row r="38" spans="1:2" x14ac:dyDescent="0.2">
      <c r="A38" s="95" t="s">
        <v>207</v>
      </c>
      <c r="B38" s="94"/>
    </row>
    <row r="39" spans="1:2" x14ac:dyDescent="0.2">
      <c r="A39" s="95"/>
      <c r="B39" s="94"/>
    </row>
    <row r="40" spans="1:2" x14ac:dyDescent="0.2">
      <c r="A40" s="87"/>
      <c r="B40" s="94"/>
    </row>
    <row r="41" spans="1:2" x14ac:dyDescent="0.2">
      <c r="A41" s="87"/>
      <c r="B41" s="94"/>
    </row>
    <row r="42" spans="1:2" x14ac:dyDescent="0.2">
      <c r="A42" s="87"/>
      <c r="B42" s="94"/>
    </row>
    <row r="43" spans="1:2" x14ac:dyDescent="0.2">
      <c r="A43" s="87"/>
      <c r="B43" s="94"/>
    </row>
    <row r="44" spans="1:2" x14ac:dyDescent="0.2">
      <c r="A44" s="87"/>
      <c r="B44" s="94"/>
    </row>
    <row r="45" spans="1:2" x14ac:dyDescent="0.2">
      <c r="A45" s="87"/>
      <c r="B45" s="94"/>
    </row>
    <row r="46" spans="1:2" x14ac:dyDescent="0.2">
      <c r="A46" s="87"/>
      <c r="B46" s="94"/>
    </row>
    <row r="47" spans="1:2" x14ac:dyDescent="0.2">
      <c r="A47" s="87"/>
      <c r="B47" s="94"/>
    </row>
  </sheetData>
  <pageMargins left="0.7" right="0.7" top="0.75" bottom="0.75" header="0.3" footer="0.3"/>
  <pageSetup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239"/>
  <sheetViews>
    <sheetView topLeftCell="A62" workbookViewId="0">
      <selection activeCell="H50" sqref="H50:H91"/>
    </sheetView>
  </sheetViews>
  <sheetFormatPr defaultRowHeight="12.75" x14ac:dyDescent="0.2"/>
  <cols>
    <col min="2" max="2" width="12.42578125" customWidth="1"/>
    <col min="3" max="3" width="26.5703125" customWidth="1"/>
    <col min="4" max="4" width="25.28515625" customWidth="1"/>
    <col min="5" max="5" width="17" customWidth="1"/>
    <col min="6" max="7" width="14.140625" bestFit="1" customWidth="1"/>
    <col min="8" max="8" width="16" style="167" customWidth="1"/>
    <col min="9" max="9" width="16.140625" customWidth="1"/>
    <col min="10" max="10" width="18.42578125" customWidth="1"/>
  </cols>
  <sheetData>
    <row r="1" spans="1:10" x14ac:dyDescent="0.2">
      <c r="A1" t="s">
        <v>295</v>
      </c>
      <c r="B1" t="s">
        <v>296</v>
      </c>
      <c r="C1">
        <v>41529</v>
      </c>
      <c r="D1">
        <v>0.65761574074074103</v>
      </c>
      <c r="E1" t="s">
        <v>297</v>
      </c>
      <c r="F1">
        <v>1</v>
      </c>
      <c r="G1" t="s">
        <v>298</v>
      </c>
      <c r="H1" s="167">
        <v>41529</v>
      </c>
      <c r="I1" t="s">
        <v>299</v>
      </c>
      <c r="J1" t="s">
        <v>300</v>
      </c>
    </row>
    <row r="2" spans="1:10" x14ac:dyDescent="0.2">
      <c r="A2" t="s">
        <v>301</v>
      </c>
    </row>
    <row r="3" spans="1:10" x14ac:dyDescent="0.2">
      <c r="A3" t="s">
        <v>302</v>
      </c>
    </row>
    <row r="5" spans="1:10" x14ac:dyDescent="0.2">
      <c r="A5" t="s">
        <v>303</v>
      </c>
      <c r="B5" t="s">
        <v>304</v>
      </c>
      <c r="C5" t="s">
        <v>305</v>
      </c>
      <c r="D5" t="s">
        <v>306</v>
      </c>
      <c r="E5">
        <v>41487</v>
      </c>
      <c r="F5">
        <v>41517</v>
      </c>
      <c r="G5" t="s">
        <v>307</v>
      </c>
      <c r="H5" s="167" t="s">
        <v>308</v>
      </c>
    </row>
    <row r="6" spans="1:10" x14ac:dyDescent="0.2">
      <c r="A6" t="s">
        <v>309</v>
      </c>
      <c r="B6" t="s">
        <v>310</v>
      </c>
      <c r="C6" t="s">
        <v>311</v>
      </c>
      <c r="D6" t="s">
        <v>312</v>
      </c>
      <c r="E6" t="s">
        <v>313</v>
      </c>
    </row>
    <row r="7" spans="1:10" x14ac:dyDescent="0.2">
      <c r="A7" t="s">
        <v>314</v>
      </c>
      <c r="B7" t="s">
        <v>315</v>
      </c>
      <c r="C7" t="s">
        <v>316</v>
      </c>
      <c r="D7" t="s">
        <v>317</v>
      </c>
      <c r="E7" t="s">
        <v>318</v>
      </c>
      <c r="F7" t="s">
        <v>319</v>
      </c>
      <c r="G7" t="s">
        <v>320</v>
      </c>
      <c r="H7" s="167" t="s">
        <v>321</v>
      </c>
    </row>
    <row r="8" spans="1:10" ht="15" x14ac:dyDescent="0.25">
      <c r="B8" s="271" t="s">
        <v>224</v>
      </c>
      <c r="C8" s="271" t="s">
        <v>225</v>
      </c>
      <c r="D8" s="329">
        <v>4372936.8499999996</v>
      </c>
      <c r="E8" s="329">
        <v>5439209.21</v>
      </c>
      <c r="F8" s="329">
        <v>4390793.08</v>
      </c>
      <c r="G8" s="329">
        <v>1048416.13</v>
      </c>
      <c r="H8" s="329">
        <v>5421352.9800000004</v>
      </c>
      <c r="I8" s="186"/>
    </row>
    <row r="9" spans="1:10" ht="15" x14ac:dyDescent="0.25">
      <c r="A9" t="s">
        <v>230</v>
      </c>
      <c r="B9" s="271" t="s">
        <v>226</v>
      </c>
      <c r="C9" s="271" t="s">
        <v>223</v>
      </c>
      <c r="D9" s="329">
        <v>0</v>
      </c>
      <c r="E9" s="329">
        <v>0</v>
      </c>
      <c r="F9" s="329">
        <v>0</v>
      </c>
      <c r="G9" s="329">
        <v>0</v>
      </c>
      <c r="H9" s="329">
        <v>0</v>
      </c>
      <c r="I9" s="186"/>
    </row>
    <row r="10" spans="1:10" ht="15" x14ac:dyDescent="0.25">
      <c r="B10" s="271" t="s">
        <v>227</v>
      </c>
      <c r="C10" s="271" t="s">
        <v>228</v>
      </c>
      <c r="D10" s="329">
        <v>1744454.8</v>
      </c>
      <c r="E10" s="329">
        <v>815464.58</v>
      </c>
      <c r="F10" s="329">
        <v>1354259.13</v>
      </c>
      <c r="G10" s="329">
        <v>-538794.55000000005</v>
      </c>
      <c r="H10" s="329">
        <v>1205660.25</v>
      </c>
      <c r="I10" s="186"/>
    </row>
    <row r="11" spans="1:10" ht="15" x14ac:dyDescent="0.25">
      <c r="A11" t="s">
        <v>230</v>
      </c>
      <c r="B11" s="271" t="s">
        <v>229</v>
      </c>
      <c r="C11" s="271" t="s">
        <v>214</v>
      </c>
      <c r="D11" s="329">
        <v>0</v>
      </c>
      <c r="E11" s="329">
        <v>0</v>
      </c>
      <c r="F11" s="329">
        <v>0</v>
      </c>
      <c r="G11" s="329">
        <v>0</v>
      </c>
      <c r="H11" s="329">
        <v>0</v>
      </c>
      <c r="I11" s="186"/>
    </row>
    <row r="12" spans="1:10" ht="15" x14ac:dyDescent="0.25">
      <c r="B12" s="271" t="s">
        <v>231</v>
      </c>
      <c r="C12" s="271" t="s">
        <v>232</v>
      </c>
      <c r="D12" s="329">
        <v>743294.16</v>
      </c>
      <c r="E12" s="329">
        <v>44.64</v>
      </c>
      <c r="F12" s="329">
        <v>7855.75</v>
      </c>
      <c r="G12" s="329">
        <v>-7811.11</v>
      </c>
      <c r="H12" s="329">
        <v>735483.05</v>
      </c>
      <c r="I12" s="189">
        <f>SUM(H8:H12)</f>
        <v>7362496.2800000003</v>
      </c>
    </row>
    <row r="13" spans="1:10" ht="15" x14ac:dyDescent="0.25">
      <c r="B13" s="271" t="s">
        <v>233</v>
      </c>
      <c r="C13" s="271" t="s">
        <v>234</v>
      </c>
      <c r="D13" s="329">
        <v>60187681.159999996</v>
      </c>
      <c r="E13" s="329">
        <v>71661.509999999995</v>
      </c>
      <c r="F13" s="329">
        <v>1140212.07</v>
      </c>
      <c r="G13" s="329">
        <v>-1068550.56</v>
      </c>
      <c r="H13" s="329">
        <v>59119130.600000001</v>
      </c>
      <c r="I13" s="186"/>
    </row>
    <row r="14" spans="1:10" ht="15" x14ac:dyDescent="0.25">
      <c r="B14" s="271" t="s">
        <v>235</v>
      </c>
      <c r="C14" s="271" t="s">
        <v>236</v>
      </c>
      <c r="D14" s="329">
        <v>54780548.829999998</v>
      </c>
      <c r="E14" s="329">
        <v>259768.91</v>
      </c>
      <c r="F14" s="329">
        <v>933242.45</v>
      </c>
      <c r="G14" s="329">
        <v>-673473.54</v>
      </c>
      <c r="H14" s="329">
        <v>54107075.289999999</v>
      </c>
      <c r="I14" s="186"/>
    </row>
    <row r="15" spans="1:10" ht="15" x14ac:dyDescent="0.25">
      <c r="B15" s="271" t="s">
        <v>237</v>
      </c>
      <c r="C15" s="271" t="s">
        <v>238</v>
      </c>
      <c r="D15" s="329">
        <v>14159328.699999999</v>
      </c>
      <c r="E15" s="329">
        <v>22227.63</v>
      </c>
      <c r="F15" s="329">
        <v>227693.41</v>
      </c>
      <c r="G15" s="329">
        <v>-205465.78</v>
      </c>
      <c r="H15" s="329">
        <v>13953862.92</v>
      </c>
      <c r="I15" s="186"/>
    </row>
    <row r="16" spans="1:10" ht="15" x14ac:dyDescent="0.25">
      <c r="B16" s="271" t="s">
        <v>239</v>
      </c>
      <c r="C16" s="271" t="s">
        <v>240</v>
      </c>
      <c r="D16" s="329">
        <v>103418009.41</v>
      </c>
      <c r="E16" s="329">
        <v>83679.78</v>
      </c>
      <c r="F16" s="329">
        <v>1076314.6000000001</v>
      </c>
      <c r="G16" s="329">
        <v>-992634.82</v>
      </c>
      <c r="H16" s="329">
        <v>102425374.59</v>
      </c>
      <c r="I16" s="186"/>
    </row>
    <row r="17" spans="2:10" ht="15" x14ac:dyDescent="0.25">
      <c r="B17" s="271" t="s">
        <v>241</v>
      </c>
      <c r="C17" s="271" t="s">
        <v>242</v>
      </c>
      <c r="D17" s="329">
        <v>6481740.6299999999</v>
      </c>
      <c r="E17" s="329">
        <v>7871.44</v>
      </c>
      <c r="F17" s="329">
        <v>266303.87</v>
      </c>
      <c r="G17" s="329">
        <v>-258432.43</v>
      </c>
      <c r="H17" s="329">
        <v>6223308.2000000002</v>
      </c>
      <c r="I17" s="186"/>
    </row>
    <row r="18" spans="2:10" ht="15" x14ac:dyDescent="0.25">
      <c r="B18" s="271" t="s">
        <v>243</v>
      </c>
      <c r="C18" s="271" t="s">
        <v>244</v>
      </c>
      <c r="D18" s="329">
        <v>6307172.5199999996</v>
      </c>
      <c r="E18" s="329">
        <v>7202.36</v>
      </c>
      <c r="F18" s="329">
        <v>276558.39</v>
      </c>
      <c r="G18" s="329">
        <v>-269356.03000000003</v>
      </c>
      <c r="H18" s="329">
        <v>6037816.4900000002</v>
      </c>
      <c r="I18" s="186"/>
    </row>
    <row r="19" spans="2:10" ht="15" x14ac:dyDescent="0.25">
      <c r="B19" s="271" t="s">
        <v>245</v>
      </c>
      <c r="C19" s="271" t="s">
        <v>246</v>
      </c>
      <c r="D19" s="329">
        <v>1079326.31</v>
      </c>
      <c r="E19" s="329">
        <v>844.38</v>
      </c>
      <c r="F19" s="329">
        <v>155685.54999999999</v>
      </c>
      <c r="G19" s="329">
        <v>-154841.17000000001</v>
      </c>
      <c r="H19" s="329">
        <v>924485.14</v>
      </c>
      <c r="I19" s="186"/>
    </row>
    <row r="20" spans="2:10" ht="15" x14ac:dyDescent="0.25">
      <c r="B20" s="271" t="s">
        <v>247</v>
      </c>
      <c r="C20" s="271" t="s">
        <v>248</v>
      </c>
      <c r="D20" s="329">
        <v>13644118.970000001</v>
      </c>
      <c r="E20" s="329">
        <v>51254.12</v>
      </c>
      <c r="F20" s="329">
        <v>351449.1</v>
      </c>
      <c r="G20" s="329">
        <v>-300194.98</v>
      </c>
      <c r="H20" s="329">
        <v>13343923.99</v>
      </c>
      <c r="I20" s="186"/>
    </row>
    <row r="21" spans="2:10" ht="15" x14ac:dyDescent="0.25">
      <c r="B21" s="271" t="s">
        <v>249</v>
      </c>
      <c r="C21" s="271" t="s">
        <v>250</v>
      </c>
      <c r="D21" s="329">
        <v>12954844.01</v>
      </c>
      <c r="E21" s="329">
        <v>33560.18</v>
      </c>
      <c r="F21" s="329">
        <v>227684.15</v>
      </c>
      <c r="G21" s="329">
        <v>-194123.97</v>
      </c>
      <c r="H21" s="329">
        <v>12760720.039999999</v>
      </c>
      <c r="I21" s="186"/>
    </row>
    <row r="22" spans="2:10" ht="15" x14ac:dyDescent="0.25">
      <c r="B22" s="271" t="s">
        <v>251</v>
      </c>
      <c r="C22" s="271" t="s">
        <v>252</v>
      </c>
      <c r="D22" s="329">
        <v>919368.56</v>
      </c>
      <c r="E22" s="329">
        <v>757.22</v>
      </c>
      <c r="F22" s="329">
        <v>19821.63</v>
      </c>
      <c r="G22" s="329">
        <v>-19064.41</v>
      </c>
      <c r="H22" s="329">
        <v>900304.15</v>
      </c>
      <c r="I22" s="186"/>
    </row>
    <row r="23" spans="2:10" ht="15" x14ac:dyDescent="0.25">
      <c r="B23" s="271" t="s">
        <v>253</v>
      </c>
      <c r="C23" s="271" t="s">
        <v>254</v>
      </c>
      <c r="D23" s="329">
        <v>16859745.68</v>
      </c>
      <c r="E23" s="329">
        <v>28794.28</v>
      </c>
      <c r="F23" s="329">
        <v>44452.37</v>
      </c>
      <c r="G23" s="329">
        <v>-15658.09</v>
      </c>
      <c r="H23" s="329">
        <v>16844087.59</v>
      </c>
      <c r="I23" s="187">
        <f>SUM(H13:H23)</f>
        <v>286640089</v>
      </c>
    </row>
    <row r="24" spans="2:10" ht="15" x14ac:dyDescent="0.25">
      <c r="B24" s="271" t="s">
        <v>255</v>
      </c>
      <c r="C24" s="271" t="s">
        <v>256</v>
      </c>
      <c r="D24" s="329">
        <v>586619.81999999995</v>
      </c>
      <c r="E24" s="329">
        <v>203933.64</v>
      </c>
      <c r="F24" s="329">
        <v>205586.87</v>
      </c>
      <c r="G24" s="329">
        <v>-1653.23</v>
      </c>
      <c r="H24" s="329">
        <v>584966.59</v>
      </c>
      <c r="I24" s="186"/>
    </row>
    <row r="25" spans="2:10" ht="15" x14ac:dyDescent="0.25">
      <c r="B25" s="271" t="s">
        <v>257</v>
      </c>
      <c r="C25" s="271" t="s">
        <v>258</v>
      </c>
      <c r="D25" s="329">
        <v>88675.06</v>
      </c>
      <c r="E25" s="329">
        <v>83912.19</v>
      </c>
      <c r="F25" s="329">
        <v>0</v>
      </c>
      <c r="G25" s="329">
        <v>83912.19</v>
      </c>
      <c r="H25" s="329">
        <v>172587.25</v>
      </c>
      <c r="I25" s="186"/>
    </row>
    <row r="26" spans="2:10" ht="15" x14ac:dyDescent="0.25">
      <c r="B26" s="271" t="s">
        <v>259</v>
      </c>
      <c r="C26" s="271" t="s">
        <v>260</v>
      </c>
      <c r="D26" s="329">
        <v>0</v>
      </c>
      <c r="E26" s="329">
        <v>0</v>
      </c>
      <c r="F26" s="329">
        <v>0</v>
      </c>
      <c r="G26" s="329">
        <v>0</v>
      </c>
      <c r="H26" s="329">
        <v>0</v>
      </c>
      <c r="I26" s="186"/>
    </row>
    <row r="27" spans="2:10" ht="15" x14ac:dyDescent="0.25">
      <c r="B27" s="271" t="s">
        <v>261</v>
      </c>
      <c r="C27" s="271" t="s">
        <v>262</v>
      </c>
      <c r="D27" s="329">
        <v>2192236.5699999998</v>
      </c>
      <c r="E27" s="329">
        <v>253484.21</v>
      </c>
      <c r="F27" s="329">
        <v>385496.67</v>
      </c>
      <c r="G27" s="329">
        <v>-132012.46</v>
      </c>
      <c r="H27" s="329">
        <v>2060224.11</v>
      </c>
      <c r="I27" s="186"/>
    </row>
    <row r="28" spans="2:10" ht="15" x14ac:dyDescent="0.25">
      <c r="B28" s="271" t="s">
        <v>263</v>
      </c>
      <c r="C28" s="271" t="s">
        <v>264</v>
      </c>
      <c r="D28" s="329">
        <v>300140.74</v>
      </c>
      <c r="E28" s="329">
        <v>89558</v>
      </c>
      <c r="F28" s="329">
        <v>81507.179999999993</v>
      </c>
      <c r="G28" s="329">
        <v>8050.82</v>
      </c>
      <c r="H28" s="329">
        <v>308191.56</v>
      </c>
      <c r="I28" s="186"/>
    </row>
    <row r="29" spans="2:10" ht="15" x14ac:dyDescent="0.25">
      <c r="B29" s="271" t="s">
        <v>265</v>
      </c>
      <c r="C29" s="271" t="s">
        <v>266</v>
      </c>
      <c r="D29" s="329">
        <v>1461844.27</v>
      </c>
      <c r="E29" s="329">
        <v>483287.93</v>
      </c>
      <c r="F29" s="329">
        <v>409054.74</v>
      </c>
      <c r="G29" s="329">
        <v>74233.19</v>
      </c>
      <c r="H29" s="329">
        <v>1536077.46</v>
      </c>
      <c r="I29" s="186"/>
    </row>
    <row r="30" spans="2:10" ht="15" x14ac:dyDescent="0.25">
      <c r="B30" s="271" t="s">
        <v>267</v>
      </c>
      <c r="C30" s="271" t="s">
        <v>268</v>
      </c>
      <c r="D30" s="329">
        <v>77650.83</v>
      </c>
      <c r="E30" s="329">
        <v>13885.5</v>
      </c>
      <c r="F30" s="329">
        <v>24051.58</v>
      </c>
      <c r="G30" s="329">
        <v>-10166.08</v>
      </c>
      <c r="H30" s="329">
        <v>67484.75</v>
      </c>
      <c r="I30" s="186"/>
      <c r="J30" s="166">
        <f>I23+I38</f>
        <v>292115290.39999998</v>
      </c>
    </row>
    <row r="31" spans="2:10" ht="15" x14ac:dyDescent="0.25">
      <c r="B31" s="271" t="s">
        <v>269</v>
      </c>
      <c r="C31" s="271" t="s">
        <v>270</v>
      </c>
      <c r="D31" s="329">
        <v>7989.42</v>
      </c>
      <c r="E31" s="329">
        <v>8084.83</v>
      </c>
      <c r="F31" s="329">
        <v>0</v>
      </c>
      <c r="G31" s="329">
        <v>8084.83</v>
      </c>
      <c r="H31" s="329">
        <v>16074.25</v>
      </c>
      <c r="I31" s="186"/>
    </row>
    <row r="32" spans="2:10" ht="15" x14ac:dyDescent="0.25">
      <c r="B32" s="271" t="s">
        <v>271</v>
      </c>
      <c r="C32" s="271" t="s">
        <v>272</v>
      </c>
      <c r="D32" s="329">
        <v>105149.05</v>
      </c>
      <c r="E32" s="329">
        <v>17706.009999999998</v>
      </c>
      <c r="F32" s="329">
        <v>25019.29</v>
      </c>
      <c r="G32" s="329">
        <v>-7313.28</v>
      </c>
      <c r="H32" s="329">
        <v>97835.77</v>
      </c>
      <c r="I32" s="186"/>
    </row>
    <row r="33" spans="1:9" ht="15" x14ac:dyDescent="0.25">
      <c r="B33" s="271" t="s">
        <v>273</v>
      </c>
      <c r="C33" s="271" t="s">
        <v>274</v>
      </c>
      <c r="D33" s="329">
        <v>29687.83</v>
      </c>
      <c r="E33" s="329">
        <v>4934.6099999999997</v>
      </c>
      <c r="F33" s="329">
        <v>14542.18</v>
      </c>
      <c r="G33" s="329">
        <v>-9607.57</v>
      </c>
      <c r="H33" s="329">
        <v>20080.259999999998</v>
      </c>
      <c r="I33" s="186"/>
    </row>
    <row r="34" spans="1:9" ht="15" x14ac:dyDescent="0.25">
      <c r="B34" s="271" t="s">
        <v>275</v>
      </c>
      <c r="C34" s="271" t="s">
        <v>276</v>
      </c>
      <c r="D34" s="329">
        <v>249405.71</v>
      </c>
      <c r="E34" s="329">
        <v>53379.45</v>
      </c>
      <c r="F34" s="329">
        <v>96500.01</v>
      </c>
      <c r="G34" s="329">
        <v>-43120.56</v>
      </c>
      <c r="H34" s="329">
        <v>206285.15</v>
      </c>
      <c r="I34" s="186"/>
    </row>
    <row r="35" spans="1:9" ht="15" x14ac:dyDescent="0.25">
      <c r="B35" s="271" t="s">
        <v>277</v>
      </c>
      <c r="C35" s="271" t="s">
        <v>278</v>
      </c>
      <c r="D35" s="329">
        <v>250755.3</v>
      </c>
      <c r="E35" s="329">
        <v>36103.660000000003</v>
      </c>
      <c r="F35" s="329">
        <v>57151.49</v>
      </c>
      <c r="G35" s="329">
        <v>-21047.83</v>
      </c>
      <c r="H35" s="329">
        <v>229707.47</v>
      </c>
      <c r="I35" s="186"/>
    </row>
    <row r="36" spans="1:9" ht="15" x14ac:dyDescent="0.25">
      <c r="B36" s="271" t="s">
        <v>279</v>
      </c>
      <c r="C36" s="271" t="s">
        <v>280</v>
      </c>
      <c r="D36" s="329">
        <v>11298.42</v>
      </c>
      <c r="E36" s="329">
        <v>11984.16</v>
      </c>
      <c r="F36" s="329">
        <v>0</v>
      </c>
      <c r="G36" s="329">
        <v>11984.16</v>
      </c>
      <c r="H36" s="329">
        <v>23282.58</v>
      </c>
      <c r="I36" s="186"/>
    </row>
    <row r="37" spans="1:9" ht="15" x14ac:dyDescent="0.25">
      <c r="B37" s="271" t="s">
        <v>281</v>
      </c>
      <c r="C37" s="271" t="s">
        <v>282</v>
      </c>
      <c r="D37" s="329">
        <v>18841.78</v>
      </c>
      <c r="E37" s="329">
        <v>4679.74</v>
      </c>
      <c r="F37" s="329">
        <v>4317.84</v>
      </c>
      <c r="G37" s="329">
        <v>361.9</v>
      </c>
      <c r="H37" s="329">
        <v>19203.68</v>
      </c>
      <c r="I37" s="186"/>
    </row>
    <row r="38" spans="1:9" ht="15" x14ac:dyDescent="0.25">
      <c r="B38" s="271" t="s">
        <v>283</v>
      </c>
      <c r="C38" s="271" t="s">
        <v>284</v>
      </c>
      <c r="D38" s="329">
        <v>340006.42</v>
      </c>
      <c r="E38" s="329">
        <v>70493.72</v>
      </c>
      <c r="F38" s="329">
        <v>65355.54</v>
      </c>
      <c r="G38" s="329">
        <v>5138.18</v>
      </c>
      <c r="H38" s="329">
        <v>345144.6</v>
      </c>
      <c r="I38" s="188">
        <f>H27+H28+H29+H30+H32+H33+H34+H35+H37+H38+H24</f>
        <v>5475201.4000000004</v>
      </c>
    </row>
    <row r="39" spans="1:9" ht="15" x14ac:dyDescent="0.25">
      <c r="B39" s="271" t="s">
        <v>322</v>
      </c>
      <c r="C39" s="271" t="s">
        <v>323</v>
      </c>
      <c r="D39" s="329">
        <v>0</v>
      </c>
      <c r="E39" s="329">
        <v>0</v>
      </c>
      <c r="F39" s="329">
        <v>0</v>
      </c>
      <c r="G39" s="329">
        <v>0</v>
      </c>
      <c r="H39" s="329">
        <v>0</v>
      </c>
      <c r="I39" s="186"/>
    </row>
    <row r="40" spans="1:9" ht="15" x14ac:dyDescent="0.25">
      <c r="B40" s="271" t="s">
        <v>324</v>
      </c>
      <c r="C40" s="271" t="s">
        <v>216</v>
      </c>
      <c r="D40" s="329">
        <v>420173.08</v>
      </c>
      <c r="E40" s="329">
        <v>26581.86</v>
      </c>
      <c r="F40" s="329">
        <v>394627.31</v>
      </c>
      <c r="G40" s="329">
        <v>-368045.45</v>
      </c>
      <c r="H40" s="329">
        <v>52127.63</v>
      </c>
      <c r="I40" s="186"/>
    </row>
    <row r="41" spans="1:9" ht="15" x14ac:dyDescent="0.25">
      <c r="B41" s="271" t="s">
        <v>325</v>
      </c>
      <c r="C41" s="271" t="s">
        <v>215</v>
      </c>
      <c r="D41" s="329">
        <v>231645.02</v>
      </c>
      <c r="E41" s="329">
        <v>13851.8</v>
      </c>
      <c r="F41" s="329">
        <v>11686.21</v>
      </c>
      <c r="G41" s="329">
        <v>2165.59</v>
      </c>
      <c r="H41" s="329">
        <v>233810.61</v>
      </c>
      <c r="I41" s="186"/>
    </row>
    <row r="42" spans="1:9" ht="15" x14ac:dyDescent="0.25">
      <c r="A42" t="s">
        <v>230</v>
      </c>
      <c r="B42" s="271" t="s">
        <v>326</v>
      </c>
      <c r="C42" s="271" t="s">
        <v>327</v>
      </c>
      <c r="D42" s="329">
        <v>0</v>
      </c>
      <c r="E42" s="329">
        <v>0</v>
      </c>
      <c r="F42" s="329">
        <v>0</v>
      </c>
      <c r="G42" s="329">
        <v>0</v>
      </c>
      <c r="H42" s="329">
        <v>0</v>
      </c>
      <c r="I42" s="186"/>
    </row>
    <row r="43" spans="1:9" ht="15" x14ac:dyDescent="0.25">
      <c r="B43" s="271" t="s">
        <v>328</v>
      </c>
      <c r="C43" s="271" t="s">
        <v>329</v>
      </c>
      <c r="D43" s="329">
        <v>5693.13</v>
      </c>
      <c r="E43" s="329">
        <v>0</v>
      </c>
      <c r="F43" s="329">
        <v>0</v>
      </c>
      <c r="G43" s="329">
        <v>0</v>
      </c>
      <c r="H43" s="329">
        <v>5693.13</v>
      </c>
      <c r="I43" s="186"/>
    </row>
    <row r="44" spans="1:9" ht="15" x14ac:dyDescent="0.25">
      <c r="B44" s="271" t="s">
        <v>330</v>
      </c>
      <c r="C44" s="271" t="s">
        <v>331</v>
      </c>
      <c r="D44" s="329">
        <v>2638620.5099999998</v>
      </c>
      <c r="E44" s="329">
        <v>0</v>
      </c>
      <c r="F44" s="329">
        <v>0</v>
      </c>
      <c r="G44" s="329">
        <v>0</v>
      </c>
      <c r="H44" s="329">
        <v>2638620.5099999998</v>
      </c>
      <c r="I44" s="186"/>
    </row>
    <row r="45" spans="1:9" ht="15" x14ac:dyDescent="0.25">
      <c r="B45" s="271" t="s">
        <v>332</v>
      </c>
      <c r="C45" s="271" t="s">
        <v>333</v>
      </c>
      <c r="D45" s="329">
        <v>-765064.67</v>
      </c>
      <c r="E45" s="329">
        <v>0</v>
      </c>
      <c r="F45" s="329">
        <v>5818.5</v>
      </c>
      <c r="G45" s="329">
        <v>-5818.5</v>
      </c>
      <c r="H45" s="329">
        <v>-770883.17</v>
      </c>
      <c r="I45" s="186"/>
    </row>
    <row r="46" spans="1:9" ht="15" x14ac:dyDescent="0.25">
      <c r="B46" s="271" t="s">
        <v>334</v>
      </c>
      <c r="C46" s="271" t="s">
        <v>335</v>
      </c>
      <c r="D46" s="329">
        <v>-25564955.920000002</v>
      </c>
      <c r="E46" s="329">
        <v>41943.18</v>
      </c>
      <c r="F46" s="329">
        <v>0</v>
      </c>
      <c r="G46" s="329">
        <v>41943.18</v>
      </c>
      <c r="H46" s="329">
        <v>-25523012.739999998</v>
      </c>
      <c r="I46" s="186"/>
    </row>
    <row r="47" spans="1:9" ht="15" x14ac:dyDescent="0.25">
      <c r="B47" s="271" t="s">
        <v>336</v>
      </c>
      <c r="C47" s="271" t="s">
        <v>337</v>
      </c>
      <c r="D47" s="329">
        <v>8626034.0299999993</v>
      </c>
      <c r="E47" s="329">
        <v>425434.02</v>
      </c>
      <c r="F47" s="329">
        <v>14152.31</v>
      </c>
      <c r="G47" s="329">
        <v>411281.71</v>
      </c>
      <c r="H47" s="329">
        <v>9037315.7400000002</v>
      </c>
      <c r="I47" s="186"/>
    </row>
    <row r="48" spans="1:9" ht="15" x14ac:dyDescent="0.25">
      <c r="A48" t="s">
        <v>230</v>
      </c>
      <c r="B48" s="271" t="s">
        <v>338</v>
      </c>
      <c r="C48" s="271" t="s">
        <v>339</v>
      </c>
      <c r="D48" s="329">
        <v>0</v>
      </c>
      <c r="E48" s="329">
        <v>0</v>
      </c>
      <c r="F48" s="329">
        <v>0</v>
      </c>
      <c r="G48" s="329">
        <v>0</v>
      </c>
      <c r="H48" s="329">
        <v>0</v>
      </c>
      <c r="I48" s="186"/>
    </row>
    <row r="49" spans="2:10" ht="15" x14ac:dyDescent="0.25">
      <c r="B49" s="271" t="s">
        <v>340</v>
      </c>
      <c r="C49" s="271" t="s">
        <v>341</v>
      </c>
      <c r="D49" s="329">
        <v>0</v>
      </c>
      <c r="E49" s="329">
        <v>0</v>
      </c>
      <c r="F49" s="329">
        <v>0</v>
      </c>
      <c r="G49" s="329">
        <v>0</v>
      </c>
      <c r="H49" s="329">
        <v>0</v>
      </c>
      <c r="I49" s="167"/>
      <c r="J49" s="1" t="s">
        <v>427</v>
      </c>
    </row>
    <row r="50" spans="2:10" ht="15" x14ac:dyDescent="0.25">
      <c r="B50" s="271" t="s">
        <v>342</v>
      </c>
      <c r="C50" s="271" t="s">
        <v>217</v>
      </c>
      <c r="D50" s="329">
        <v>-2875980.97</v>
      </c>
      <c r="E50" s="329">
        <v>3555320.41</v>
      </c>
      <c r="F50" s="329">
        <v>2355073.54</v>
      </c>
      <c r="G50" s="329">
        <v>1200246.8700000001</v>
      </c>
      <c r="H50" s="329">
        <v>-1675734.1</v>
      </c>
      <c r="I50" s="342"/>
      <c r="J50" s="181">
        <f>H50</f>
        <v>-1675734.1</v>
      </c>
    </row>
    <row r="51" spans="2:10" ht="15" x14ac:dyDescent="0.25">
      <c r="B51" s="271" t="s">
        <v>343</v>
      </c>
      <c r="C51" s="271" t="s">
        <v>344</v>
      </c>
      <c r="D51" s="329">
        <v>-273894182.68000001</v>
      </c>
      <c r="E51" s="329">
        <v>3134211.65</v>
      </c>
      <c r="F51" s="329">
        <v>0</v>
      </c>
      <c r="G51" s="329">
        <v>3134211.65</v>
      </c>
      <c r="H51" s="329">
        <v>-270759971.02999997</v>
      </c>
      <c r="I51" s="343"/>
      <c r="J51" s="181">
        <f>'ESA Collection and Waterfall(2)'!L55</f>
        <v>306827.26</v>
      </c>
    </row>
    <row r="52" spans="2:10" ht="15" x14ac:dyDescent="0.25">
      <c r="B52" s="271" t="s">
        <v>345</v>
      </c>
      <c r="C52" s="271" t="s">
        <v>346</v>
      </c>
      <c r="D52" s="329">
        <v>-6065411.1200000001</v>
      </c>
      <c r="E52" s="329">
        <v>0</v>
      </c>
      <c r="F52" s="329">
        <v>0</v>
      </c>
      <c r="G52" s="329">
        <v>0</v>
      </c>
      <c r="H52" s="329">
        <v>-6065411.1200000001</v>
      </c>
      <c r="I52" s="344"/>
      <c r="J52" s="181">
        <f>SUM(J50:J51)</f>
        <v>-1368906.84</v>
      </c>
    </row>
    <row r="53" spans="2:10" ht="15" x14ac:dyDescent="0.25">
      <c r="B53" s="271" t="s">
        <v>347</v>
      </c>
      <c r="C53" s="271" t="s">
        <v>348</v>
      </c>
      <c r="D53" s="329">
        <v>-681943.03</v>
      </c>
      <c r="E53" s="329">
        <v>0</v>
      </c>
      <c r="F53" s="329">
        <v>0</v>
      </c>
      <c r="G53" s="329">
        <v>0</v>
      </c>
      <c r="H53" s="329">
        <v>-681943.03</v>
      </c>
      <c r="I53" s="180"/>
      <c r="J53" s="167"/>
    </row>
    <row r="54" spans="2:10" ht="15" x14ac:dyDescent="0.25">
      <c r="B54" s="271" t="s">
        <v>349</v>
      </c>
      <c r="C54" s="271" t="s">
        <v>350</v>
      </c>
      <c r="D54" s="329">
        <v>0</v>
      </c>
      <c r="E54" s="329">
        <v>0</v>
      </c>
      <c r="F54" s="329">
        <v>0</v>
      </c>
      <c r="G54" s="329">
        <v>0</v>
      </c>
      <c r="H54" s="329">
        <v>0</v>
      </c>
      <c r="I54" s="180"/>
    </row>
    <row r="55" spans="2:10" ht="15" x14ac:dyDescent="0.25">
      <c r="B55" s="271" t="s">
        <v>351</v>
      </c>
      <c r="C55" s="271" t="s">
        <v>352</v>
      </c>
      <c r="D55" s="329">
        <v>0</v>
      </c>
      <c r="E55" s="329">
        <v>0</v>
      </c>
      <c r="F55" s="329">
        <v>0</v>
      </c>
      <c r="G55" s="329">
        <v>0</v>
      </c>
      <c r="H55" s="329">
        <v>0</v>
      </c>
      <c r="I55" s="180"/>
    </row>
    <row r="56" spans="2:10" ht="15" x14ac:dyDescent="0.25">
      <c r="B56" s="271" t="s">
        <v>353</v>
      </c>
      <c r="C56" s="271" t="s">
        <v>435</v>
      </c>
      <c r="D56" s="329">
        <v>-6403.48</v>
      </c>
      <c r="E56" s="329">
        <v>0</v>
      </c>
      <c r="F56" s="329">
        <v>473.88</v>
      </c>
      <c r="G56" s="329">
        <v>-473.88</v>
      </c>
      <c r="H56" s="329">
        <v>-6877.36</v>
      </c>
      <c r="I56" s="180"/>
      <c r="J56" s="166"/>
    </row>
    <row r="57" spans="2:10" ht="15" x14ac:dyDescent="0.25">
      <c r="B57" s="271" t="s">
        <v>354</v>
      </c>
      <c r="C57" s="271" t="s">
        <v>355</v>
      </c>
      <c r="D57" s="329">
        <v>-13462.02</v>
      </c>
      <c r="E57" s="329">
        <v>0</v>
      </c>
      <c r="F57" s="329">
        <v>27790.87</v>
      </c>
      <c r="G57" s="329">
        <v>-27790.87</v>
      </c>
      <c r="H57" s="329">
        <v>-41252.89</v>
      </c>
      <c r="I57" s="180"/>
      <c r="J57" s="166"/>
    </row>
    <row r="58" spans="2:10" ht="15" x14ac:dyDescent="0.25">
      <c r="B58" s="271" t="s">
        <v>356</v>
      </c>
      <c r="C58" s="271" t="s">
        <v>357</v>
      </c>
      <c r="D58" s="329">
        <v>-1992793.01</v>
      </c>
      <c r="E58" s="329">
        <v>23761.24</v>
      </c>
      <c r="F58" s="329">
        <v>203933.64</v>
      </c>
      <c r="G58" s="329">
        <v>-180172.4</v>
      </c>
      <c r="H58" s="329">
        <v>-2172965.41</v>
      </c>
      <c r="I58" s="180"/>
      <c r="J58" s="166"/>
    </row>
    <row r="59" spans="2:10" ht="15" x14ac:dyDescent="0.25">
      <c r="B59" s="271" t="s">
        <v>358</v>
      </c>
      <c r="C59" s="271" t="s">
        <v>359</v>
      </c>
      <c r="D59" s="329">
        <v>-1002254.58</v>
      </c>
      <c r="E59" s="329">
        <v>0</v>
      </c>
      <c r="F59" s="329">
        <v>98510.92</v>
      </c>
      <c r="G59" s="329">
        <v>-98510.92</v>
      </c>
      <c r="H59" s="329">
        <v>-1100765.5</v>
      </c>
      <c r="I59" s="180"/>
      <c r="J59" s="166"/>
    </row>
    <row r="60" spans="2:10" ht="13.5" customHeight="1" x14ac:dyDescent="0.25">
      <c r="B60" s="271" t="s">
        <v>360</v>
      </c>
      <c r="C60" s="271" t="s">
        <v>361</v>
      </c>
      <c r="D60" s="329">
        <v>-2647134.2599999998</v>
      </c>
      <c r="E60" s="329">
        <v>14190.57</v>
      </c>
      <c r="F60" s="329">
        <v>253484.21</v>
      </c>
      <c r="G60" s="329">
        <v>-239293.64</v>
      </c>
      <c r="H60" s="329">
        <v>-2886427.9</v>
      </c>
      <c r="I60" s="180"/>
      <c r="J60" s="166"/>
    </row>
    <row r="61" spans="2:10" ht="15" x14ac:dyDescent="0.25">
      <c r="B61" s="271" t="s">
        <v>362</v>
      </c>
      <c r="C61" s="271" t="s">
        <v>363</v>
      </c>
      <c r="D61" s="329">
        <v>-976294.04</v>
      </c>
      <c r="E61" s="329">
        <v>1984.91</v>
      </c>
      <c r="F61" s="329">
        <v>89558</v>
      </c>
      <c r="G61" s="329">
        <v>-87573.09</v>
      </c>
      <c r="H61" s="329">
        <v>-1063867.1299999999</v>
      </c>
      <c r="I61" s="180"/>
      <c r="J61" s="166"/>
    </row>
    <row r="62" spans="2:10" ht="15" x14ac:dyDescent="0.25">
      <c r="B62" s="271" t="s">
        <v>364</v>
      </c>
      <c r="C62" s="271" t="s">
        <v>365</v>
      </c>
      <c r="D62" s="329">
        <v>-4965609.26</v>
      </c>
      <c r="E62" s="329">
        <v>14683.69</v>
      </c>
      <c r="F62" s="329">
        <v>483287.93</v>
      </c>
      <c r="G62" s="329">
        <v>-468604.24</v>
      </c>
      <c r="H62" s="329">
        <v>-5434213.5</v>
      </c>
      <c r="I62" s="180"/>
      <c r="J62" s="166"/>
    </row>
    <row r="63" spans="2:10" ht="15" x14ac:dyDescent="0.25">
      <c r="B63" s="271" t="s">
        <v>366</v>
      </c>
      <c r="C63" s="271" t="s">
        <v>367</v>
      </c>
      <c r="D63" s="329">
        <v>-131419.54999999999</v>
      </c>
      <c r="E63" s="329">
        <v>2123.2600000000002</v>
      </c>
      <c r="F63" s="329">
        <v>13885.5</v>
      </c>
      <c r="G63" s="329">
        <v>-11762.24</v>
      </c>
      <c r="H63" s="329">
        <v>-143181.79</v>
      </c>
      <c r="I63" s="180"/>
      <c r="J63" s="166"/>
    </row>
    <row r="64" spans="2:10" ht="15" x14ac:dyDescent="0.25">
      <c r="B64" s="271" t="s">
        <v>368</v>
      </c>
      <c r="C64" s="271" t="s">
        <v>369</v>
      </c>
      <c r="D64" s="329">
        <v>-129206.99</v>
      </c>
      <c r="E64" s="329">
        <v>0.05</v>
      </c>
      <c r="F64" s="329">
        <v>8084.83</v>
      </c>
      <c r="G64" s="329">
        <v>-8084.78</v>
      </c>
      <c r="H64" s="329">
        <v>-137291.76999999999</v>
      </c>
      <c r="I64" s="180"/>
      <c r="J64" s="166"/>
    </row>
    <row r="65" spans="2:10" ht="15" x14ac:dyDescent="0.25">
      <c r="B65" s="271" t="s">
        <v>370</v>
      </c>
      <c r="C65" s="271" t="s">
        <v>371</v>
      </c>
      <c r="D65" s="329">
        <v>-176815.68</v>
      </c>
      <c r="E65" s="329">
        <v>2591.5100000000002</v>
      </c>
      <c r="F65" s="329">
        <v>17706.009999999998</v>
      </c>
      <c r="G65" s="329">
        <v>-15114.5</v>
      </c>
      <c r="H65" s="329">
        <v>-191930.18</v>
      </c>
      <c r="I65" s="180"/>
      <c r="J65" s="166"/>
    </row>
    <row r="66" spans="2:10" ht="15" x14ac:dyDescent="0.25">
      <c r="B66" s="271" t="s">
        <v>372</v>
      </c>
      <c r="C66" s="271" t="s">
        <v>373</v>
      </c>
      <c r="D66" s="329">
        <v>-55051.94</v>
      </c>
      <c r="E66" s="329">
        <v>1605.02</v>
      </c>
      <c r="F66" s="329">
        <v>4934.6099999999997</v>
      </c>
      <c r="G66" s="329">
        <v>-3329.59</v>
      </c>
      <c r="H66" s="329">
        <v>-58381.53</v>
      </c>
      <c r="I66" s="180"/>
      <c r="J66" s="166"/>
    </row>
    <row r="67" spans="2:10" ht="15" x14ac:dyDescent="0.25">
      <c r="B67" s="271" t="s">
        <v>374</v>
      </c>
      <c r="C67" s="271" t="s">
        <v>375</v>
      </c>
      <c r="D67" s="329">
        <v>-529031.15</v>
      </c>
      <c r="E67" s="329">
        <v>2161.37</v>
      </c>
      <c r="F67" s="329">
        <v>53379.45</v>
      </c>
      <c r="G67" s="329">
        <v>-51218.080000000002</v>
      </c>
      <c r="H67" s="329">
        <v>-580249.23</v>
      </c>
      <c r="I67" s="180"/>
      <c r="J67" s="166"/>
    </row>
    <row r="68" spans="2:10" ht="15" x14ac:dyDescent="0.25">
      <c r="B68" s="271" t="s">
        <v>376</v>
      </c>
      <c r="C68" s="271" t="s">
        <v>377</v>
      </c>
      <c r="D68" s="329">
        <v>-401591.34</v>
      </c>
      <c r="E68" s="329">
        <v>0.2</v>
      </c>
      <c r="F68" s="329">
        <v>36103.660000000003</v>
      </c>
      <c r="G68" s="329">
        <v>-36103.46</v>
      </c>
      <c r="H68" s="329">
        <v>-437694.8</v>
      </c>
      <c r="I68" s="180"/>
      <c r="J68" s="166"/>
    </row>
    <row r="69" spans="2:10" ht="15" x14ac:dyDescent="0.25">
      <c r="B69" s="271" t="s">
        <v>378</v>
      </c>
      <c r="C69" s="271" t="s">
        <v>379</v>
      </c>
      <c r="D69" s="329">
        <v>-92276.62</v>
      </c>
      <c r="E69" s="329">
        <v>0</v>
      </c>
      <c r="F69" s="329">
        <v>9029.65</v>
      </c>
      <c r="G69" s="329">
        <v>-9029.65</v>
      </c>
      <c r="H69" s="329">
        <v>-101306.27</v>
      </c>
      <c r="I69" s="180"/>
      <c r="J69" s="166"/>
    </row>
    <row r="70" spans="2:10" ht="15" x14ac:dyDescent="0.25">
      <c r="B70" s="271" t="s">
        <v>380</v>
      </c>
      <c r="C70" s="271" t="s">
        <v>381</v>
      </c>
      <c r="D70" s="329">
        <v>-49695.6</v>
      </c>
      <c r="E70" s="329">
        <v>0.01</v>
      </c>
      <c r="F70" s="329">
        <v>4679.74</v>
      </c>
      <c r="G70" s="329">
        <v>-4679.7299999999996</v>
      </c>
      <c r="H70" s="329">
        <v>-54375.33</v>
      </c>
      <c r="I70" s="180"/>
      <c r="J70" s="166"/>
    </row>
    <row r="71" spans="2:10" ht="15" x14ac:dyDescent="0.25">
      <c r="B71" s="271" t="s">
        <v>382</v>
      </c>
      <c r="C71" s="271" t="s">
        <v>383</v>
      </c>
      <c r="D71" s="329">
        <v>-739539.5</v>
      </c>
      <c r="E71" s="329">
        <v>0</v>
      </c>
      <c r="F71" s="329">
        <v>70493.72</v>
      </c>
      <c r="G71" s="329">
        <v>-70493.72</v>
      </c>
      <c r="H71" s="329">
        <v>-810033.22</v>
      </c>
      <c r="I71" s="180"/>
      <c r="J71" s="166"/>
    </row>
    <row r="72" spans="2:10" ht="15" x14ac:dyDescent="0.25">
      <c r="B72" s="271" t="s">
        <v>384</v>
      </c>
      <c r="C72" s="271" t="s">
        <v>385</v>
      </c>
      <c r="D72" s="329">
        <v>-50645.43</v>
      </c>
      <c r="E72" s="329">
        <v>0</v>
      </c>
      <c r="F72" s="329">
        <v>40767.699999999997</v>
      </c>
      <c r="G72" s="329">
        <v>-40767.699999999997</v>
      </c>
      <c r="H72" s="329">
        <v>-91413.13</v>
      </c>
      <c r="I72" s="180"/>
      <c r="J72" s="166"/>
    </row>
    <row r="73" spans="2:10" ht="15" x14ac:dyDescent="0.25">
      <c r="B73" s="271" t="s">
        <v>386</v>
      </c>
      <c r="C73" s="271" t="s">
        <v>387</v>
      </c>
      <c r="D73" s="329">
        <v>-128946.99</v>
      </c>
      <c r="E73" s="329">
        <v>0</v>
      </c>
      <c r="F73" s="329">
        <v>13851.8</v>
      </c>
      <c r="G73" s="329">
        <v>-13851.8</v>
      </c>
      <c r="H73" s="329">
        <v>-142798.79</v>
      </c>
      <c r="I73" s="180"/>
      <c r="J73" s="166"/>
    </row>
    <row r="74" spans="2:10" ht="15" x14ac:dyDescent="0.25">
      <c r="B74" s="271" t="s">
        <v>388</v>
      </c>
      <c r="C74" s="271" t="s">
        <v>389</v>
      </c>
      <c r="D74" s="329">
        <v>-4263472.16</v>
      </c>
      <c r="E74" s="329">
        <v>0</v>
      </c>
      <c r="F74" s="329">
        <v>425434.02</v>
      </c>
      <c r="G74" s="329">
        <v>-425434.02</v>
      </c>
      <c r="H74" s="329">
        <v>-4688906.18</v>
      </c>
      <c r="I74" s="180"/>
      <c r="J74" s="166"/>
    </row>
    <row r="75" spans="2:10" ht="15" x14ac:dyDescent="0.25">
      <c r="B75" s="271" t="s">
        <v>390</v>
      </c>
      <c r="C75" s="271" t="s">
        <v>391</v>
      </c>
      <c r="D75" s="329">
        <v>0</v>
      </c>
      <c r="E75" s="329">
        <v>0</v>
      </c>
      <c r="F75" s="329">
        <v>0</v>
      </c>
      <c r="G75" s="329">
        <v>0</v>
      </c>
      <c r="H75" s="329">
        <v>0</v>
      </c>
      <c r="I75" s="180"/>
      <c r="J75" s="166"/>
    </row>
    <row r="76" spans="2:10" ht="15" x14ac:dyDescent="0.25">
      <c r="B76" s="271" t="s">
        <v>392</v>
      </c>
      <c r="C76" s="271" t="s">
        <v>391</v>
      </c>
      <c r="D76" s="329">
        <v>3628743.39</v>
      </c>
      <c r="E76" s="329">
        <v>306827.26</v>
      </c>
      <c r="F76" s="329">
        <v>0</v>
      </c>
      <c r="G76" s="329">
        <v>306827.26</v>
      </c>
      <c r="H76" s="329">
        <v>3935570.65</v>
      </c>
      <c r="I76" s="180"/>
      <c r="J76" s="166">
        <f>SUM(H52:H91)</f>
        <v>-12927697.34</v>
      </c>
    </row>
    <row r="77" spans="2:10" ht="15" x14ac:dyDescent="0.25">
      <c r="B77" s="271" t="s">
        <v>393</v>
      </c>
      <c r="C77" s="271" t="s">
        <v>394</v>
      </c>
      <c r="D77" s="329">
        <v>0</v>
      </c>
      <c r="E77" s="329">
        <v>0</v>
      </c>
      <c r="F77" s="329">
        <v>6.9</v>
      </c>
      <c r="G77" s="329">
        <v>-6.9</v>
      </c>
      <c r="H77" s="329">
        <v>-6.9</v>
      </c>
      <c r="I77" s="180"/>
      <c r="J77" s="166"/>
    </row>
    <row r="78" spans="2:10" ht="15" x14ac:dyDescent="0.25">
      <c r="B78" s="271" t="s">
        <v>395</v>
      </c>
      <c r="C78" s="271" t="s">
        <v>396</v>
      </c>
      <c r="D78" s="329">
        <v>0</v>
      </c>
      <c r="E78" s="329">
        <v>0</v>
      </c>
      <c r="F78" s="329">
        <v>0</v>
      </c>
      <c r="G78" s="329">
        <v>0</v>
      </c>
      <c r="H78" s="329">
        <v>0</v>
      </c>
      <c r="I78" s="180"/>
      <c r="J78" s="166"/>
    </row>
    <row r="79" spans="2:10" ht="15" x14ac:dyDescent="0.25">
      <c r="B79" s="271" t="s">
        <v>397</v>
      </c>
      <c r="C79" s="271" t="s">
        <v>398</v>
      </c>
      <c r="D79" s="329">
        <v>0</v>
      </c>
      <c r="E79" s="329">
        <v>0</v>
      </c>
      <c r="F79" s="329">
        <v>0</v>
      </c>
      <c r="G79" s="329">
        <v>0</v>
      </c>
      <c r="H79" s="329">
        <v>0</v>
      </c>
      <c r="I79" s="180"/>
      <c r="J79" s="166"/>
    </row>
    <row r="80" spans="2:10" ht="15" x14ac:dyDescent="0.25">
      <c r="B80" s="271" t="s">
        <v>399</v>
      </c>
      <c r="C80" s="271" t="s">
        <v>400</v>
      </c>
      <c r="D80" s="329">
        <v>0</v>
      </c>
      <c r="E80" s="329">
        <v>0</v>
      </c>
      <c r="F80" s="329">
        <v>0</v>
      </c>
      <c r="G80" s="329">
        <v>0</v>
      </c>
      <c r="H80" s="329">
        <v>0</v>
      </c>
      <c r="I80" s="180"/>
      <c r="J80" s="166"/>
    </row>
    <row r="81" spans="1:10" ht="15" x14ac:dyDescent="0.25">
      <c r="B81" s="271" t="s">
        <v>401</v>
      </c>
      <c r="C81" s="271" t="s">
        <v>402</v>
      </c>
      <c r="D81" s="329">
        <v>2750</v>
      </c>
      <c r="E81" s="329">
        <v>0</v>
      </c>
      <c r="F81" s="329">
        <v>0</v>
      </c>
      <c r="G81" s="329">
        <v>0</v>
      </c>
      <c r="H81" s="329">
        <v>2750</v>
      </c>
      <c r="I81" s="180"/>
      <c r="J81" s="166"/>
    </row>
    <row r="82" spans="1:10" ht="15" x14ac:dyDescent="0.25">
      <c r="B82" s="271" t="s">
        <v>403</v>
      </c>
      <c r="C82" s="271" t="s">
        <v>404</v>
      </c>
      <c r="D82" s="329">
        <v>1025097.13</v>
      </c>
      <c r="E82" s="329">
        <v>81173.289999999994</v>
      </c>
      <c r="F82" s="329">
        <v>0</v>
      </c>
      <c r="G82" s="329">
        <v>81173.289999999994</v>
      </c>
      <c r="H82" s="329">
        <v>1106270.42</v>
      </c>
      <c r="I82" s="180"/>
      <c r="J82" s="166"/>
    </row>
    <row r="83" spans="1:10" ht="15" x14ac:dyDescent="0.25">
      <c r="B83" s="271" t="s">
        <v>405</v>
      </c>
      <c r="C83" s="271" t="s">
        <v>406</v>
      </c>
      <c r="D83" s="329">
        <v>513399.67</v>
      </c>
      <c r="E83" s="329">
        <v>47773.35</v>
      </c>
      <c r="F83" s="329">
        <v>0</v>
      </c>
      <c r="G83" s="329">
        <v>47773.35</v>
      </c>
      <c r="H83" s="329">
        <v>561173.02</v>
      </c>
      <c r="I83" s="180"/>
      <c r="J83" s="166"/>
    </row>
    <row r="84" spans="1:10" ht="15" x14ac:dyDescent="0.25">
      <c r="B84" s="271" t="s">
        <v>407</v>
      </c>
      <c r="C84" s="271" t="s">
        <v>408</v>
      </c>
      <c r="D84" s="329">
        <v>6110252.21</v>
      </c>
      <c r="E84" s="329">
        <v>2263792.7400000002</v>
      </c>
      <c r="F84" s="329">
        <v>1759944.43</v>
      </c>
      <c r="G84" s="329">
        <v>503848.31</v>
      </c>
      <c r="H84" s="329">
        <v>6614100.5199999996</v>
      </c>
      <c r="I84" s="180"/>
      <c r="J84" s="166"/>
    </row>
    <row r="85" spans="1:10" ht="15" x14ac:dyDescent="0.25">
      <c r="B85" s="271" t="s">
        <v>409</v>
      </c>
      <c r="C85" s="271" t="s">
        <v>410</v>
      </c>
      <c r="D85" s="329">
        <v>27000</v>
      </c>
      <c r="E85" s="329">
        <v>0</v>
      </c>
      <c r="F85" s="329">
        <v>0</v>
      </c>
      <c r="G85" s="329">
        <v>0</v>
      </c>
      <c r="H85" s="329">
        <v>27000</v>
      </c>
      <c r="I85" s="180"/>
      <c r="J85" s="166"/>
    </row>
    <row r="86" spans="1:10" ht="15" x14ac:dyDescent="0.25">
      <c r="B86" s="271" t="s">
        <v>411</v>
      </c>
      <c r="C86" s="271" t="s">
        <v>412</v>
      </c>
      <c r="D86" s="329">
        <v>21930.7</v>
      </c>
      <c r="E86" s="329">
        <v>0</v>
      </c>
      <c r="F86" s="329">
        <v>0</v>
      </c>
      <c r="G86" s="329">
        <v>0</v>
      </c>
      <c r="H86" s="329">
        <v>21930.7</v>
      </c>
      <c r="I86" s="180"/>
      <c r="J86" s="166"/>
    </row>
    <row r="87" spans="1:10" ht="15" x14ac:dyDescent="0.25">
      <c r="B87" s="271" t="s">
        <v>413</v>
      </c>
      <c r="C87" s="271" t="s">
        <v>414</v>
      </c>
      <c r="D87" s="329">
        <v>1106007.3899999999</v>
      </c>
      <c r="E87" s="329">
        <v>105507.49</v>
      </c>
      <c r="F87" s="329">
        <v>0</v>
      </c>
      <c r="G87" s="329">
        <v>105507.49</v>
      </c>
      <c r="H87" s="329">
        <v>1211514.8799999999</v>
      </c>
      <c r="I87" s="180"/>
      <c r="J87" s="166"/>
    </row>
    <row r="88" spans="1:10" ht="15" x14ac:dyDescent="0.25">
      <c r="B88" s="271" t="s">
        <v>415</v>
      </c>
      <c r="C88" s="271" t="s">
        <v>416</v>
      </c>
      <c r="D88" s="329">
        <v>325294.57</v>
      </c>
      <c r="E88" s="329">
        <v>5818.5</v>
      </c>
      <c r="F88" s="329">
        <v>0</v>
      </c>
      <c r="G88" s="329">
        <v>5818.5</v>
      </c>
      <c r="H88" s="329">
        <v>331113.07</v>
      </c>
      <c r="I88" s="180"/>
      <c r="J88" s="166"/>
    </row>
    <row r="89" spans="1:10" ht="15" x14ac:dyDescent="0.25">
      <c r="A89" t="s">
        <v>423</v>
      </c>
      <c r="B89" s="271" t="s">
        <v>417</v>
      </c>
      <c r="C89" s="271" t="s">
        <v>418</v>
      </c>
      <c r="D89" s="329">
        <v>0</v>
      </c>
      <c r="E89" s="329">
        <v>0</v>
      </c>
      <c r="F89" s="329">
        <v>0</v>
      </c>
      <c r="G89" s="329">
        <v>0</v>
      </c>
      <c r="H89" s="329">
        <v>0</v>
      </c>
      <c r="I89" s="326"/>
    </row>
    <row r="90" spans="1:10" ht="15" x14ac:dyDescent="0.25">
      <c r="A90" t="s">
        <v>424</v>
      </c>
      <c r="B90" s="271" t="s">
        <v>419</v>
      </c>
      <c r="C90" s="271" t="s">
        <v>420</v>
      </c>
      <c r="D90" s="329">
        <v>0</v>
      </c>
      <c r="E90" s="329">
        <v>0</v>
      </c>
      <c r="F90" s="329">
        <v>0</v>
      </c>
      <c r="G90" s="329">
        <v>0</v>
      </c>
      <c r="H90" s="329">
        <v>0</v>
      </c>
      <c r="I90" s="326"/>
    </row>
    <row r="91" spans="1:10" ht="15" x14ac:dyDescent="0.25">
      <c r="B91" s="271" t="s">
        <v>421</v>
      </c>
      <c r="C91" s="271" t="s">
        <v>422</v>
      </c>
      <c r="D91" s="329">
        <v>143669.35</v>
      </c>
      <c r="E91" s="329">
        <v>16123.15</v>
      </c>
      <c r="F91" s="329">
        <v>7620.14</v>
      </c>
      <c r="G91" s="329">
        <v>8503.01</v>
      </c>
      <c r="H91" s="329">
        <v>152172.35999999999</v>
      </c>
      <c r="I91" s="327"/>
    </row>
    <row r="92" spans="1:10" x14ac:dyDescent="0.2">
      <c r="I92" s="167"/>
    </row>
    <row r="93" spans="1:10" x14ac:dyDescent="0.2">
      <c r="I93" s="167"/>
    </row>
    <row r="94" spans="1:10" x14ac:dyDescent="0.2">
      <c r="I94" s="167"/>
    </row>
    <row r="95" spans="1:10" x14ac:dyDescent="0.2">
      <c r="I95" s="167"/>
    </row>
    <row r="96" spans="1:10" x14ac:dyDescent="0.2">
      <c r="I96" s="167"/>
    </row>
    <row r="97" spans="9:9" x14ac:dyDescent="0.2">
      <c r="I97" s="167"/>
    </row>
    <row r="98" spans="9:9" x14ac:dyDescent="0.2">
      <c r="I98" s="167"/>
    </row>
    <row r="99" spans="9:9" x14ac:dyDescent="0.2">
      <c r="I99" s="167"/>
    </row>
    <row r="100" spans="9:9" x14ac:dyDescent="0.2">
      <c r="I100" s="167"/>
    </row>
    <row r="101" spans="9:9" x14ac:dyDescent="0.2">
      <c r="I101" s="167"/>
    </row>
    <row r="102" spans="9:9" x14ac:dyDescent="0.2">
      <c r="I102" s="167"/>
    </row>
    <row r="103" spans="9:9" x14ac:dyDescent="0.2">
      <c r="I103" s="167"/>
    </row>
    <row r="104" spans="9:9" x14ac:dyDescent="0.2">
      <c r="I104" s="167"/>
    </row>
    <row r="105" spans="9:9" x14ac:dyDescent="0.2">
      <c r="I105" s="167"/>
    </row>
    <row r="106" spans="9:9" x14ac:dyDescent="0.2">
      <c r="I106" s="167"/>
    </row>
    <row r="107" spans="9:9" x14ac:dyDescent="0.2">
      <c r="I107" s="167"/>
    </row>
    <row r="108" spans="9:9" x14ac:dyDescent="0.2">
      <c r="I108" s="167"/>
    </row>
    <row r="109" spans="9:9" x14ac:dyDescent="0.2">
      <c r="I109" s="167"/>
    </row>
    <row r="110" spans="9:9" x14ac:dyDescent="0.2">
      <c r="I110" s="167"/>
    </row>
    <row r="111" spans="9:9" x14ac:dyDescent="0.2">
      <c r="I111" s="167"/>
    </row>
    <row r="112" spans="9:9" x14ac:dyDescent="0.2">
      <c r="I112" s="167"/>
    </row>
    <row r="113" spans="9:9" x14ac:dyDescent="0.2">
      <c r="I113" s="167"/>
    </row>
    <row r="114" spans="9:9" x14ac:dyDescent="0.2">
      <c r="I114" s="167"/>
    </row>
    <row r="115" spans="9:9" x14ac:dyDescent="0.2">
      <c r="I115" s="167"/>
    </row>
    <row r="116" spans="9:9" x14ac:dyDescent="0.2">
      <c r="I116" s="167"/>
    </row>
    <row r="117" spans="9:9" x14ac:dyDescent="0.2">
      <c r="I117" s="167"/>
    </row>
    <row r="118" spans="9:9" x14ac:dyDescent="0.2">
      <c r="I118" s="167"/>
    </row>
    <row r="119" spans="9:9" x14ac:dyDescent="0.2">
      <c r="I119" s="167"/>
    </row>
    <row r="120" spans="9:9" x14ac:dyDescent="0.2">
      <c r="I120" s="167"/>
    </row>
    <row r="121" spans="9:9" x14ac:dyDescent="0.2">
      <c r="I121" s="167"/>
    </row>
    <row r="122" spans="9:9" x14ac:dyDescent="0.2">
      <c r="I122" s="167"/>
    </row>
    <row r="123" spans="9:9" x14ac:dyDescent="0.2">
      <c r="I123" s="167"/>
    </row>
    <row r="124" spans="9:9" x14ac:dyDescent="0.2">
      <c r="I124" s="167"/>
    </row>
    <row r="125" spans="9:9" x14ac:dyDescent="0.2">
      <c r="I125" s="167"/>
    </row>
    <row r="126" spans="9:9" x14ac:dyDescent="0.2">
      <c r="I126" s="167"/>
    </row>
    <row r="127" spans="9:9" x14ac:dyDescent="0.2">
      <c r="I127" s="167"/>
    </row>
    <row r="128" spans="9:9" x14ac:dyDescent="0.2">
      <c r="I128" s="167"/>
    </row>
    <row r="129" spans="9:9" x14ac:dyDescent="0.2">
      <c r="I129" s="167"/>
    </row>
    <row r="130" spans="9:9" x14ac:dyDescent="0.2">
      <c r="I130" s="167"/>
    </row>
    <row r="131" spans="9:9" x14ac:dyDescent="0.2">
      <c r="I131" s="167"/>
    </row>
    <row r="132" spans="9:9" x14ac:dyDescent="0.2">
      <c r="I132" s="167"/>
    </row>
    <row r="133" spans="9:9" x14ac:dyDescent="0.2">
      <c r="I133" s="167"/>
    </row>
    <row r="134" spans="9:9" x14ac:dyDescent="0.2">
      <c r="I134" s="167"/>
    </row>
    <row r="135" spans="9:9" x14ac:dyDescent="0.2">
      <c r="I135" s="167"/>
    </row>
    <row r="136" spans="9:9" x14ac:dyDescent="0.2">
      <c r="I136" s="167"/>
    </row>
    <row r="137" spans="9:9" x14ac:dyDescent="0.2">
      <c r="I137" s="167"/>
    </row>
    <row r="138" spans="9:9" x14ac:dyDescent="0.2">
      <c r="I138" s="167"/>
    </row>
    <row r="139" spans="9:9" x14ac:dyDescent="0.2">
      <c r="I139" s="167"/>
    </row>
    <row r="140" spans="9:9" x14ac:dyDescent="0.2">
      <c r="I140" s="167"/>
    </row>
    <row r="141" spans="9:9" x14ac:dyDescent="0.2">
      <c r="I141" s="167"/>
    </row>
    <row r="142" spans="9:9" x14ac:dyDescent="0.2">
      <c r="I142" s="167"/>
    </row>
    <row r="143" spans="9:9" x14ac:dyDescent="0.2">
      <c r="I143" s="167"/>
    </row>
    <row r="144" spans="9:9" x14ac:dyDescent="0.2">
      <c r="I144" s="167"/>
    </row>
    <row r="145" spans="9:9" x14ac:dyDescent="0.2">
      <c r="I145" s="167"/>
    </row>
    <row r="146" spans="9:9" x14ac:dyDescent="0.2">
      <c r="I146" s="167"/>
    </row>
    <row r="147" spans="9:9" x14ac:dyDescent="0.2">
      <c r="I147" s="167"/>
    </row>
    <row r="148" spans="9:9" x14ac:dyDescent="0.2">
      <c r="I148" s="167"/>
    </row>
    <row r="149" spans="9:9" x14ac:dyDescent="0.2">
      <c r="I149" s="167"/>
    </row>
    <row r="150" spans="9:9" x14ac:dyDescent="0.2">
      <c r="I150" s="167"/>
    </row>
    <row r="151" spans="9:9" x14ac:dyDescent="0.2">
      <c r="I151" s="167"/>
    </row>
    <row r="152" spans="9:9" x14ac:dyDescent="0.2">
      <c r="I152" s="167"/>
    </row>
    <row r="153" spans="9:9" x14ac:dyDescent="0.2">
      <c r="I153" s="167"/>
    </row>
    <row r="154" spans="9:9" x14ac:dyDescent="0.2">
      <c r="I154" s="167"/>
    </row>
    <row r="155" spans="9:9" x14ac:dyDescent="0.2">
      <c r="I155" s="167"/>
    </row>
    <row r="156" spans="9:9" x14ac:dyDescent="0.2">
      <c r="I156" s="167"/>
    </row>
    <row r="157" spans="9:9" x14ac:dyDescent="0.2">
      <c r="I157" s="167"/>
    </row>
    <row r="158" spans="9:9" x14ac:dyDescent="0.2">
      <c r="I158" s="167"/>
    </row>
    <row r="159" spans="9:9" x14ac:dyDescent="0.2">
      <c r="I159" s="167"/>
    </row>
    <row r="160" spans="9:9" x14ac:dyDescent="0.2">
      <c r="I160" s="167"/>
    </row>
    <row r="161" spans="9:9" x14ac:dyDescent="0.2">
      <c r="I161" s="167"/>
    </row>
    <row r="162" spans="9:9" x14ac:dyDescent="0.2">
      <c r="I162" s="167"/>
    </row>
    <row r="163" spans="9:9" x14ac:dyDescent="0.2">
      <c r="I163" s="167"/>
    </row>
    <row r="164" spans="9:9" x14ac:dyDescent="0.2">
      <c r="I164" s="167"/>
    </row>
    <row r="165" spans="9:9" x14ac:dyDescent="0.2">
      <c r="I165" s="167"/>
    </row>
    <row r="166" spans="9:9" x14ac:dyDescent="0.2">
      <c r="I166" s="167"/>
    </row>
    <row r="167" spans="9:9" x14ac:dyDescent="0.2">
      <c r="I167" s="167"/>
    </row>
    <row r="168" spans="9:9" x14ac:dyDescent="0.2">
      <c r="I168" s="167"/>
    </row>
    <row r="169" spans="9:9" x14ac:dyDescent="0.2">
      <c r="I169" s="167"/>
    </row>
    <row r="170" spans="9:9" x14ac:dyDescent="0.2">
      <c r="I170" s="167"/>
    </row>
    <row r="171" spans="9:9" x14ac:dyDescent="0.2">
      <c r="I171" s="167"/>
    </row>
    <row r="172" spans="9:9" x14ac:dyDescent="0.2">
      <c r="I172" s="167"/>
    </row>
    <row r="173" spans="9:9" x14ac:dyDescent="0.2">
      <c r="I173" s="167"/>
    </row>
    <row r="174" spans="9:9" x14ac:dyDescent="0.2">
      <c r="I174" s="167"/>
    </row>
    <row r="175" spans="9:9" x14ac:dyDescent="0.2">
      <c r="I175" s="167"/>
    </row>
    <row r="176" spans="9:9" x14ac:dyDescent="0.2">
      <c r="I176" s="167"/>
    </row>
    <row r="177" spans="9:9" x14ac:dyDescent="0.2">
      <c r="I177" s="167"/>
    </row>
    <row r="178" spans="9:9" x14ac:dyDescent="0.2">
      <c r="I178" s="167"/>
    </row>
    <row r="179" spans="9:9" x14ac:dyDescent="0.2">
      <c r="I179" s="167"/>
    </row>
    <row r="180" spans="9:9" x14ac:dyDescent="0.2">
      <c r="I180" s="167"/>
    </row>
    <row r="181" spans="9:9" x14ac:dyDescent="0.2">
      <c r="I181" s="167"/>
    </row>
    <row r="182" spans="9:9" x14ac:dyDescent="0.2">
      <c r="I182" s="167"/>
    </row>
    <row r="183" spans="9:9" x14ac:dyDescent="0.2">
      <c r="I183" s="167"/>
    </row>
    <row r="184" spans="9:9" x14ac:dyDescent="0.2">
      <c r="I184" s="167"/>
    </row>
    <row r="185" spans="9:9" x14ac:dyDescent="0.2">
      <c r="I185" s="167"/>
    </row>
    <row r="186" spans="9:9" x14ac:dyDescent="0.2">
      <c r="I186" s="167"/>
    </row>
    <row r="187" spans="9:9" x14ac:dyDescent="0.2">
      <c r="I187" s="167"/>
    </row>
    <row r="188" spans="9:9" x14ac:dyDescent="0.2">
      <c r="I188" s="167"/>
    </row>
    <row r="189" spans="9:9" x14ac:dyDescent="0.2">
      <c r="I189" s="167"/>
    </row>
    <row r="190" spans="9:9" x14ac:dyDescent="0.2">
      <c r="I190" s="167"/>
    </row>
    <row r="191" spans="9:9" x14ac:dyDescent="0.2">
      <c r="I191" s="167"/>
    </row>
    <row r="192" spans="9:9" x14ac:dyDescent="0.2">
      <c r="I192" s="167"/>
    </row>
    <row r="193" spans="9:9" x14ac:dyDescent="0.2">
      <c r="I193" s="167"/>
    </row>
    <row r="194" spans="9:9" x14ac:dyDescent="0.2">
      <c r="I194" s="167"/>
    </row>
    <row r="195" spans="9:9" x14ac:dyDescent="0.2">
      <c r="I195" s="167"/>
    </row>
    <row r="196" spans="9:9" x14ac:dyDescent="0.2">
      <c r="I196" s="167"/>
    </row>
    <row r="197" spans="9:9" x14ac:dyDescent="0.2">
      <c r="I197" s="167"/>
    </row>
    <row r="198" spans="9:9" x14ac:dyDescent="0.2">
      <c r="I198" s="167"/>
    </row>
    <row r="199" spans="9:9" x14ac:dyDescent="0.2">
      <c r="I199" s="167"/>
    </row>
    <row r="200" spans="9:9" x14ac:dyDescent="0.2">
      <c r="I200" s="167"/>
    </row>
    <row r="201" spans="9:9" x14ac:dyDescent="0.2">
      <c r="I201" s="167"/>
    </row>
    <row r="202" spans="9:9" x14ac:dyDescent="0.2">
      <c r="I202" s="167"/>
    </row>
    <row r="203" spans="9:9" x14ac:dyDescent="0.2">
      <c r="I203" s="167"/>
    </row>
    <row r="204" spans="9:9" x14ac:dyDescent="0.2">
      <c r="I204" s="167"/>
    </row>
    <row r="205" spans="9:9" x14ac:dyDescent="0.2">
      <c r="I205" s="167"/>
    </row>
    <row r="206" spans="9:9" x14ac:dyDescent="0.2">
      <c r="I206" s="167"/>
    </row>
    <row r="207" spans="9:9" x14ac:dyDescent="0.2">
      <c r="I207" s="167"/>
    </row>
    <row r="208" spans="9:9" x14ac:dyDescent="0.2">
      <c r="I208" s="167"/>
    </row>
    <row r="209" spans="9:9" x14ac:dyDescent="0.2">
      <c r="I209" s="167"/>
    </row>
    <row r="210" spans="9:9" x14ac:dyDescent="0.2">
      <c r="I210" s="167"/>
    </row>
    <row r="211" spans="9:9" x14ac:dyDescent="0.2">
      <c r="I211" s="167"/>
    </row>
    <row r="212" spans="9:9" x14ac:dyDescent="0.2">
      <c r="I212" s="167"/>
    </row>
    <row r="213" spans="9:9" x14ac:dyDescent="0.2">
      <c r="I213" s="167"/>
    </row>
    <row r="214" spans="9:9" x14ac:dyDescent="0.2">
      <c r="I214" s="167"/>
    </row>
    <row r="215" spans="9:9" x14ac:dyDescent="0.2">
      <c r="I215" s="167"/>
    </row>
    <row r="216" spans="9:9" x14ac:dyDescent="0.2">
      <c r="I216" s="167"/>
    </row>
    <row r="217" spans="9:9" x14ac:dyDescent="0.2">
      <c r="I217" s="167"/>
    </row>
    <row r="218" spans="9:9" x14ac:dyDescent="0.2">
      <c r="I218" s="167"/>
    </row>
    <row r="219" spans="9:9" x14ac:dyDescent="0.2">
      <c r="I219" s="167"/>
    </row>
    <row r="220" spans="9:9" x14ac:dyDescent="0.2">
      <c r="I220" s="167"/>
    </row>
    <row r="221" spans="9:9" x14ac:dyDescent="0.2">
      <c r="I221" s="167"/>
    </row>
    <row r="222" spans="9:9" x14ac:dyDescent="0.2">
      <c r="I222" s="167"/>
    </row>
    <row r="223" spans="9:9" x14ac:dyDescent="0.2">
      <c r="I223" s="167"/>
    </row>
    <row r="224" spans="9:9" x14ac:dyDescent="0.2">
      <c r="I224" s="167"/>
    </row>
    <row r="225" spans="9:9" x14ac:dyDescent="0.2">
      <c r="I225" s="167"/>
    </row>
    <row r="226" spans="9:9" x14ac:dyDescent="0.2">
      <c r="I226" s="167"/>
    </row>
    <row r="227" spans="9:9" x14ac:dyDescent="0.2">
      <c r="I227" s="167"/>
    </row>
    <row r="228" spans="9:9" x14ac:dyDescent="0.2">
      <c r="I228" s="167"/>
    </row>
    <row r="229" spans="9:9" x14ac:dyDescent="0.2">
      <c r="I229" s="167"/>
    </row>
    <row r="230" spans="9:9" x14ac:dyDescent="0.2">
      <c r="I230" s="167"/>
    </row>
    <row r="231" spans="9:9" x14ac:dyDescent="0.2">
      <c r="I231" s="167"/>
    </row>
    <row r="232" spans="9:9" x14ac:dyDescent="0.2">
      <c r="I232" s="167"/>
    </row>
    <row r="233" spans="9:9" x14ac:dyDescent="0.2">
      <c r="I233" s="167"/>
    </row>
    <row r="234" spans="9:9" x14ac:dyDescent="0.2">
      <c r="I234" s="167"/>
    </row>
    <row r="235" spans="9:9" x14ac:dyDescent="0.2">
      <c r="I235" s="167"/>
    </row>
    <row r="236" spans="9:9" x14ac:dyDescent="0.2">
      <c r="I236" s="167"/>
    </row>
    <row r="237" spans="9:9" x14ac:dyDescent="0.2">
      <c r="I237" s="167"/>
    </row>
    <row r="238" spans="9:9" x14ac:dyDescent="0.2">
      <c r="I238" s="167"/>
    </row>
    <row r="239" spans="9:9" x14ac:dyDescent="0.2">
      <c r="I239" s="16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ESA FFELP(2)</vt:lpstr>
      <vt:lpstr>ESA Collection and Waterfall(2)</vt:lpstr>
      <vt:lpstr>ESA Balance Sheet(2)</vt:lpstr>
      <vt:lpstr>TB</vt:lpstr>
      <vt:lpstr>'ESA Collection and Waterfall(2)'!Print_Area</vt:lpstr>
      <vt:lpstr>'ESA FFELP(2)'!Print_Area</vt:lpstr>
    </vt:vector>
  </TitlesOfParts>
  <Company>The McGraw-Hill Companies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shirin_kazemi</dc:creator>
  <cp:lastModifiedBy>Brenda Casseb</cp:lastModifiedBy>
  <cp:lastPrinted>2013-04-23T19:35:31Z</cp:lastPrinted>
  <dcterms:created xsi:type="dcterms:W3CDTF">2010-03-10T16:54:56Z</dcterms:created>
  <dcterms:modified xsi:type="dcterms:W3CDTF">2013-12-20T16:30:27Z</dcterms:modified>
</cp:coreProperties>
</file>